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60" windowWidth="19170" windowHeight="642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<sst xmlns="http://schemas.openxmlformats.org/spreadsheetml/2006/main" count="717" uniqueCount="520">
  <si>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</si>
  <si>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</si>
  <si>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</si>
  <si>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</si>
  <si>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</si>
  <si>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</si>
  <si>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</si>
  <si>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</si>
  <si>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</si>
  <si>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</si>
  <si>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</si>
  <si>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</si>
  <si>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</si>
  <si>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</si>
  <si>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</si>
  <si>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</si>
  <si>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</si>
  <si>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</si>
  <si>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</si>
  <si>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</si>
  <si>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</si>
  <si>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</si>
  <si>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</si>
  <si>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</si>
  <si>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</si>
  <si>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</si>
  <si>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</si>
  <si>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</si>
  <si>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</si>
  <si>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</si>
  <si>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</si>
  <si>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</si>
  <si>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</si>
  <si>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</si>
  <si>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</si>
  <si>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</si>
  <si>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</si>
  <si>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</si>
  <si>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</si>
  <si>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</si>
  <si>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</si>
  <si>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</si>
  <si>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</si>
  <si>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</si>
  <si>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</si>
  <si>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</si>
  <si>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</si>
  <si>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</si>
  <si>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</si>
  <si>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</si>
  <si>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</si>
  <si>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</si>
  <si>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</si>
  <si>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</si>
  <si>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</si>
  <si>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</si>
  <si>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</si>
  <si>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</si>
  <si>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</si>
  <si>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</si>
  <si>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</si>
  <si>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</si>
  <si>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</si>
  <si>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</si>
  <si>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</si>
  <si>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</si>
  <si>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</si>
  <si>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</si>
  <si>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</si>
  <si>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</si>
  <si>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</si>
  <si>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</si>
  <si>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</si>
  <si>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</si>
  <si>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</si>
  <si>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</si>
  <si>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</si>
  <si>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</si>
  <si>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</si>
  <si>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</si>
  <si>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</si>
  <si>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</si>
  <si>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</si>
  <si>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</si>
  <si>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</si>
  <si>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</si>
  <si>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</si>
  <si>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</si>
  <si>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</si>
  <si>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</si>
  <si>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</si>
  <si>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</si>
  <si>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</si>
  <si>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</si>
  <si>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</si>
  <si>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</si>
  <si>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</si>
  <si>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</si>
  <si>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</si>
  <si>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</si>
  <si>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</si>
  <si>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</si>
  <si>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</si>
  <si>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</si>
  <si>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</si>
  <si>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</si>
  <si>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</si>
  <si>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</si>
  <si>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</si>
  <si>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</si>
  <si>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</si>
  <si>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</si>
  <si>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</si>
  <si>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</si>
  <si>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</si>
  <si>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</si>
  <si>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</si>
  <si>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</si>
  <si>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</si>
  <si>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</si>
  <si>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</si>
  <si>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</si>
  <si>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</si>
  <si>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</si>
  <si>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</si>
  <si>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</si>
  <si>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</si>
  <si>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</si>
  <si>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</si>
  <si>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</si>
  <si>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</si>
  <si>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</si>
  <si>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</si>
  <si>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</si>
  <si>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</si>
  <si>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</si>
  <si>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</si>
  <si>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</si>
  <si>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</si>
  <si>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</si>
  <si>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</si>
  <si>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</si>
  <si>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</si>
  <si>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</si>
  <si>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</si>
  <si>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</si>
  <si>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</si>
  <si>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</si>
  <si>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</si>
  <si>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</si>
  <si>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</si>
  <si>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</si>
  <si>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</si>
  <si>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</si>
  <si>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</si>
  <si>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</si>
  <si>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</si>
  <si>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</si>
  <si>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</si>
  <si>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</si>
  <si>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</si>
  <si>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</si>
  <si>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</si>
  <si>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</si>
  <si>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</si>
  <si>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</si>
  <si>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</si>
  <si>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</si>
  <si>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</si>
  <si>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</si>
  <si>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</si>
  <si>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</si>
  <si>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</si>
  <si>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</si>
  <si>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</si>
  <si>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</si>
  <si>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</si>
  <si>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</si>
  <si>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</si>
  <si>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</si>
  <si>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</si>
  <si>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</si>
  <si>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</si>
  <si>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</si>
  <si>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</si>
  <si>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</si>
  <si>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</si>
  <si>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</si>
  <si>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</si>
  <si>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</si>
  <si>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</si>
  <si>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</si>
  <si>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</si>
  <si>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</si>
  <si>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</si>
  <si>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</si>
  <si>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</si>
  <si>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</si>
  <si>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</si>
  <si>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</si>
  <si>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</si>
  <si>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</si>
  <si>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</si>
  <si>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</si>
  <si>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</si>
  <si>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</si>
  <si>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</si>
  <si>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</si>
  <si>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</si>
  <si>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</si>
  <si>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</si>
  <si>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</si>
  <si>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</si>
  <si>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</si>
  <si>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</si>
  <si>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</si>
  <si>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</si>
  <si>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</si>
  <si>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</si>
  <si>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</si>
  <si>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</si>
  <si>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</si>
  <si>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</si>
  <si>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</si>
  <si>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</si>
  <si>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</si>
  <si>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</si>
  <si>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</si>
  <si>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</si>
  <si>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</si>
  <si>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</si>
  <si>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</si>
  <si>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</si>
  <si>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</si>
  <si>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</si>
  <si>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</si>
  <si>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</si>
  <si>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</si>
  <si>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</si>
  <si>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</si>
  <si>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</si>
  <si>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</si>
  <si>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</si>
  <si>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</si>
  <si>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</si>
  <si>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</si>
  <si>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</si>
  <si>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</si>
  <si>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</si>
  <si>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</si>
  <si>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</si>
  <si>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</si>
  <si>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</si>
  <si>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</si>
  <si>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</si>
  <si>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</si>
  <si>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</si>
  <si>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</si>
  <si>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</si>
  <si>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</si>
  <si>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</si>
  <si>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</si>
  <si>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</si>
  <si>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</si>
  <si>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</si>
  <si>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</si>
  <si>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</si>
  <si>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</si>
  <si>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</si>
  <si>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</si>
  <si>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</si>
  <si>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</si>
  <si>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</si>
  <si>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</si>
  <si>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</si>
  <si>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</si>
  <si>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</si>
  <si>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</si>
  <si>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</si>
  <si>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</si>
  <si>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</si>
  <si>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</si>
  <si>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</si>
  <si>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</si>
  <si>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</si>
  <si>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</si>
  <si>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</si>
  <si>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</si>
  <si>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</si>
  <si>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</si>
  <si>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</si>
  <si>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</si>
  <si>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</si>
  <si>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</si>
  <si>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</si>
  <si>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</si>
  <si>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</si>
  <si>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</si>
  <si>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</si>
  <si>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</si>
  <si>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</si>
  <si>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</si>
  <si>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</si>
  <si>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</si>
  <si>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</si>
  <si>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</si>
  <si>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</si>
  <si>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</si>
  <si>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</si>
  <si>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</si>
  <si>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</si>
  <si>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</si>
  <si>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</si>
  <si>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</si>
  <si>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</si>
  <si>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</si>
  <si>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</si>
  <si>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</si>
  <si>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</si>
  <si>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</si>
  <si>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</si>
  <si>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</si>
  <si>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</si>
  <si>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</si>
  <si>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</si>
  <si>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</si>
  <si>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</si>
  <si>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</si>
  <si>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</si>
  <si>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</si>
  <si>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</si>
  <si>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</si>
  <si>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</si>
  <si>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</si>
  <si>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</si>
  <si>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</si>
  <si>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</si>
  <si>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</si>
  <si>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</si>
  <si>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</si>
  <si>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</si>
  <si>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</si>
  <si>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</si>
  <si>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</si>
  <si>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</si>
  <si>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</si>
  <si>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</si>
  <si>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</si>
  <si>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</si>
  <si>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</si>
  <si>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</si>
  <si>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</si>
  <si>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</si>
  <si>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</si>
  <si>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</si>
  <si>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</si>
  <si>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</si>
  <si>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</si>
  <si>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</si>
  <si>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</si>
  <si>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</si>
  <si>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</si>
  <si>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</si>
  <si>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</si>
  <si>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</si>
  <si>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</si>
  <si>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</si>
  <si>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</si>
  <si>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</si>
  <si>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</si>
  <si>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</si>
  <si>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</si>
  <si>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</si>
  <si>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</si>
  <si>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</si>
  <si>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</si>
  <si>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</si>
  <si>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</si>
  <si>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</si>
  <si>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</si>
  <si>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</si>
  <si>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</si>
  <si>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</si>
  <si>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</si>
  <si>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</si>
  <si>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</si>
  <si>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</si>
  <si>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</si>
  <si>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</si>
  <si>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</si>
  <si>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</si>
  <si>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</si>
  <si>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</si>
  <si>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</si>
  <si>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</si>
  <si>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</si>
  <si>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</si>
  <si>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</si>
  <si>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</si>
  <si>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</si>
  <si>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</si>
  <si>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</si>
  <si>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</si>
  <si>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</si>
  <si>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</si>
  <si>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</si>
  <si>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</si>
  <si>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</si>
  <si>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</si>
  <si>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</si>
  <si>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</si>
  <si>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</si>
  <si>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</si>
  <si>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</si>
  <si>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</si>
  <si>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</si>
  <si>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</si>
  <si>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</si>
  <si>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</si>
  <si>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</si>
  <si>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</si>
  <si>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</si>
  <si>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</si>
  <si>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</si>
  <si>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</si>
  <si>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</si>
  <si>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</si>
  <si>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</si>
  <si>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</si>
  <si>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</si>
  <si>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</si>
  <si>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</si>
  <si>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</si>
  <si>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</si>
  <si>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</si>
  <si>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</si>
  <si>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</si>
  <si>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</si>
  <si>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</si>
  <si>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</si>
  <si>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</si>
  <si>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</si>
  <si>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</si>
  <si>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</si>
  <si>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</si>
  <si>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</si>
  <si>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</si>
  <si>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</si>
  <si>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</si>
  <si>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</si>
  <si>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</si>
  <si>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</si>
  <si>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</si>
  <si>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</si>
  <si>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</si>
  <si>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</si>
  <si>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</si>
  <si>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</si>
  <si>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</si>
  <si>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</si>
  <si>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</si>
  <si>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</si>
  <si>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</si>
  <si>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</si>
  <si>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</si>
  <si>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</si>
  <si>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</si>
  <si>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</si>
  <si>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</si>
  <si>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</si>
  <si>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</si>
  <si>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</si>
  <si>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</si>
  <si>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</si>
  <si>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</si>
  <si>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</si>
  <si>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</si>
  <si>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</si>
  <si>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</si>
  <si>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</si>
  <si>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</si>
  <si>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</si>
  <si>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</si>
  <si>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</si>
  <si>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</si>
  <si>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</si>
  <si>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</si>
  <si>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</si>
  <si>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</si>
  <si>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</si>
  <si>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</si>
  <si>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</si>
  <si>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</si>
  <si>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</si>
  <si>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</si>
  <si>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</si>
  <si>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</si>
  <si>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</si>
  <si>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</si>
  <si>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</si>
  <si>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</si>
  <si>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</si>
  <si>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</si>
  <si>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</si>
  <si>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</si>
  <si>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</si>
  <si>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</si>
  <si>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</si>
  <si>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</si>
  <si>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Гвоздев В.С.</t>
  </si>
  <si>
    <t>Гаврюшина С.А.</t>
  </si>
  <si>
    <t>Год</t>
  </si>
  <si>
    <t>Удмуртская Республика</t>
  </si>
  <si>
    <t>г. Ижевск</t>
  </si>
  <si>
    <t>от 24.12.2009г. № 16/39</t>
  </si>
  <si>
    <t>rek-udm.ru</t>
  </si>
  <si>
    <t>94701000</t>
  </si>
  <si>
    <t>Гкал</t>
  </si>
  <si>
    <t>транспортировка по паропроводам</t>
  </si>
  <si>
    <t>РЭК Удмуртской Республики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</si>
</sst>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3" t="str">
        <f>"Версия "&amp;GetVersion()</f>
        <v>Версия 3.0</v>
      </c>
      <c r="Q2" s="364"/>
    </row>
    <row r="3" spans="2:17" ht="30.75" customHeight="1">
      <c r="B3" s="70"/>
      <c r="C3" s="365" t="s">
        <v>126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8" t="s">
        <v>214</v>
      </c>
      <c r="D5" s="368"/>
      <c r="E5" s="368"/>
      <c r="F5" s="368"/>
      <c r="G5" s="368"/>
      <c r="H5" s="36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0" t="s">
        <v>170</v>
      </c>
      <c r="D6" s="370"/>
      <c r="E6" s="370"/>
      <c r="F6" s="370"/>
      <c r="G6" s="370"/>
      <c r="H6" s="37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9" t="s">
        <v>335</v>
      </c>
      <c r="D42" s="369"/>
      <c r="E42" s="369"/>
      <c r="F42" s="369"/>
      <c r="G42" s="369"/>
      <c r="H42" s="369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1" t="s">
        <v>336</v>
      </c>
      <c r="D43" s="371"/>
      <c r="E43" s="372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1" t="s">
        <v>337</v>
      </c>
      <c r="D44" s="371"/>
      <c r="E44" s="372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1" t="s">
        <v>197</v>
      </c>
      <c r="D45" s="371"/>
      <c r="E45" s="376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1" t="s">
        <v>339</v>
      </c>
      <c r="D46" s="371"/>
      <c r="E46" s="377"/>
      <c r="F46" s="374"/>
      <c r="G46" s="374"/>
      <c r="H46" s="374"/>
      <c r="I46" s="374"/>
      <c r="J46" s="374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1" t="s">
        <v>340</v>
      </c>
      <c r="D47" s="371"/>
      <c r="E47" s="374" t="s">
        <v>341</v>
      </c>
      <c r="F47" s="374"/>
      <c r="G47" s="374"/>
      <c r="H47" s="374"/>
      <c r="I47" s="374"/>
      <c r="J47" s="374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9" t="s">
        <v>342</v>
      </c>
      <c r="D49" s="369"/>
      <c r="E49" s="369"/>
      <c r="F49" s="369"/>
      <c r="G49" s="369"/>
      <c r="H49" s="369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1" t="s">
        <v>336</v>
      </c>
      <c r="D50" s="371"/>
      <c r="E50" s="372"/>
      <c r="F50" s="375"/>
      <c r="G50" s="375"/>
      <c r="H50" s="375"/>
      <c r="I50" s="375"/>
      <c r="J50" s="375"/>
      <c r="K50" s="37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1" t="s">
        <v>337</v>
      </c>
      <c r="D51" s="371"/>
      <c r="E51" s="378"/>
      <c r="F51" s="375"/>
      <c r="G51" s="375"/>
      <c r="H51" s="375"/>
      <c r="I51" s="375"/>
      <c r="J51" s="375"/>
      <c r="K51" s="37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1" t="s">
        <v>197</v>
      </c>
      <c r="D52" s="371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1" t="s">
        <v>339</v>
      </c>
      <c r="D53" s="371"/>
      <c r="E53" s="377"/>
      <c r="F53" s="374"/>
      <c r="G53" s="374"/>
      <c r="H53" s="374"/>
      <c r="I53" s="374"/>
      <c r="J53" s="374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1" t="s">
        <v>340</v>
      </c>
      <c r="D54" s="371"/>
      <c r="E54" s="374"/>
      <c r="F54" s="374"/>
      <c r="G54" s="374"/>
      <c r="H54" s="374"/>
      <c r="I54" s="374"/>
      <c r="J54" s="374"/>
      <c r="K54" s="374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1"/>
      <c r="F4" s="434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G25" sqref="G2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9" t="str">
        <f>org&amp;"_INN:"&amp;inn&amp;"_KPP:"&amp;kpp</f>
        <v>ООО "МЕЧЕЛ-ЭНЕРГО"_INN:7722245108_KPP:183232001</v>
      </c>
      <c r="G1" s="40"/>
    </row>
    <row r="2" spans="1:7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170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511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499</v>
      </c>
      <c r="F13" s="395" t="s">
        <v>498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33</v>
      </c>
      <c r="G20" s="38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5" t="s">
        <v>506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500</v>
      </c>
      <c r="F22" s="269" t="s">
        <v>9</v>
      </c>
      <c r="G22" s="270" t="s">
        <v>512</v>
      </c>
      <c r="H22" s="16"/>
      <c r="I22" s="195"/>
      <c r="O22" s="47"/>
      <c r="P22" s="47"/>
      <c r="Q22" s="48"/>
    </row>
    <row r="23" spans="4:9" ht="24.75" customHeight="1">
      <c r="D23" s="19"/>
      <c r="E23" s="362" t="s">
        <v>501</v>
      </c>
      <c r="F23" s="44" t="s">
        <v>93</v>
      </c>
      <c r="G23" s="50" t="s">
        <v>513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 t="s">
        <v>516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60" t="s">
        <v>181</v>
      </c>
      <c r="F26" s="361"/>
      <c r="G26" s="61" t="s">
        <v>507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57" t="s">
        <v>125</v>
      </c>
      <c r="F27" s="381"/>
      <c r="G27" s="62" t="s">
        <v>508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2" t="s">
        <v>184</v>
      </c>
      <c r="F28" s="43" t="s">
        <v>185</v>
      </c>
      <c r="G28" s="62" t="s">
        <v>509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2"/>
      <c r="F29" s="43" t="s">
        <v>187</v>
      </c>
      <c r="G29" s="62"/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2" t="s">
        <v>189</v>
      </c>
      <c r="F30" s="43" t="s">
        <v>185</v>
      </c>
      <c r="G30" s="62" t="s">
        <v>510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2"/>
      <c r="F31" s="43" t="s">
        <v>187</v>
      </c>
      <c r="G31" s="62"/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58" t="s">
        <v>192</v>
      </c>
      <c r="F32" s="31" t="s">
        <v>185</v>
      </c>
      <c r="G32" s="63"/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58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58"/>
      <c r="F34" s="31" t="s">
        <v>187</v>
      </c>
      <c r="G34" s="63"/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59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E7">
      <selection activeCell="T39" sqref="T39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349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456</v>
      </c>
      <c r="I12" s="413"/>
      <c r="J12" s="414"/>
      <c r="K12" s="429" t="s">
        <v>457</v>
      </c>
      <c r="L12" s="429"/>
      <c r="M12" s="429"/>
      <c r="N12" s="429" t="s">
        <v>458</v>
      </c>
      <c r="O12" s="429"/>
      <c r="P12" s="429"/>
      <c r="Q12" s="407" t="s">
        <v>459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460</v>
      </c>
      <c r="I13" s="410" t="s">
        <v>461</v>
      </c>
      <c r="J13" s="410"/>
      <c r="K13" s="410" t="s">
        <v>460</v>
      </c>
      <c r="L13" s="410" t="s">
        <v>461</v>
      </c>
      <c r="M13" s="410"/>
      <c r="N13" s="410" t="s">
        <v>460</v>
      </c>
      <c r="O13" s="410" t="s">
        <v>461</v>
      </c>
      <c r="P13" s="410"/>
      <c r="Q13" s="410" t="s">
        <v>460</v>
      </c>
      <c r="R13" s="410" t="s">
        <v>461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7" customHeight="1">
      <c r="A16" s="285"/>
      <c r="B16" s="285"/>
      <c r="C16" s="285"/>
      <c r="D16" s="286"/>
      <c r="E16" s="352" t="s">
        <v>355</v>
      </c>
      <c r="F16" s="405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6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1.75" customHeight="1">
      <c r="A18" s="285"/>
      <c r="B18" s="285"/>
      <c r="C18" s="285"/>
      <c r="D18" s="286"/>
      <c r="E18" s="287" t="s">
        <v>357</v>
      </c>
      <c r="F18" s="404" t="s">
        <v>451</v>
      </c>
      <c r="G18" s="282" t="s">
        <v>452</v>
      </c>
      <c r="H18" s="279"/>
      <c r="I18" s="279"/>
      <c r="J18" s="279"/>
      <c r="K18" s="279">
        <v>604.35</v>
      </c>
      <c r="L18" s="279"/>
      <c r="M18" s="279"/>
      <c r="N18" s="279"/>
      <c r="O18" s="279"/>
      <c r="P18" s="279"/>
      <c r="Q18" s="279">
        <v>604.35</v>
      </c>
      <c r="R18" s="279"/>
      <c r="S18" s="280"/>
      <c r="T18" s="304">
        <v>40080</v>
      </c>
      <c r="U18" s="304"/>
      <c r="V18" s="305" t="s">
        <v>514</v>
      </c>
      <c r="W18" s="306" t="s">
        <v>519</v>
      </c>
      <c r="X18" s="307" t="s">
        <v>515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4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4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4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3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3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3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3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3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4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4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349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305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348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306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10">
      <selection activeCell="I16" sqref="I1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307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3" t="s">
        <v>106</v>
      </c>
      <c r="G12" s="444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375</v>
      </c>
      <c r="G14" s="437"/>
      <c r="H14" s="255" t="s">
        <v>330</v>
      </c>
      <c r="I14" s="256" t="s">
        <v>33</v>
      </c>
      <c r="J14" s="253"/>
    </row>
    <row r="15" spans="3:10" ht="29.25" customHeight="1">
      <c r="C15" s="111"/>
      <c r="D15" s="112"/>
      <c r="E15" s="128">
        <v>2</v>
      </c>
      <c r="F15" s="438" t="s">
        <v>376</v>
      </c>
      <c r="G15" s="439"/>
      <c r="H15" s="129" t="s">
        <v>328</v>
      </c>
      <c r="I15" s="137">
        <v>15664.65</v>
      </c>
      <c r="J15" s="115"/>
    </row>
    <row r="16" spans="3:10" ht="29.25" customHeight="1">
      <c r="C16" s="111"/>
      <c r="D16" s="112"/>
      <c r="E16" s="128">
        <v>3</v>
      </c>
      <c r="F16" s="438" t="s">
        <v>377</v>
      </c>
      <c r="G16" s="439"/>
      <c r="H16" s="129" t="s">
        <v>328</v>
      </c>
      <c r="I16" s="130">
        <f>SUM(I17,I18,I24,I27,I28,I29,I30,I31,I32,I33,I36,I39,I40)</f>
        <v>14967.61</v>
      </c>
      <c r="J16" s="115"/>
    </row>
    <row r="17" spans="3:10" ht="15" customHeight="1">
      <c r="C17" s="111"/>
      <c r="D17" s="112"/>
      <c r="E17" s="128" t="s">
        <v>89</v>
      </c>
      <c r="F17" s="440" t="s">
        <v>378</v>
      </c>
      <c r="G17" s="441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40" t="s">
        <v>379</v>
      </c>
      <c r="G18" s="441"/>
      <c r="H18" s="129" t="s">
        <v>328</v>
      </c>
      <c r="I18" s="130">
        <f>SUMIF(G19:G23,G19,I19:I23)</f>
        <v>10587.53</v>
      </c>
      <c r="J18" s="115"/>
    </row>
    <row r="19" spans="3:10" ht="11.25">
      <c r="C19" s="111"/>
      <c r="D19" s="112"/>
      <c r="E19" s="430" t="s">
        <v>326</v>
      </c>
      <c r="F19" s="433" t="s">
        <v>265</v>
      </c>
      <c r="G19" s="116" t="s">
        <v>329</v>
      </c>
      <c r="H19" s="129" t="s">
        <v>328</v>
      </c>
      <c r="I19" s="138">
        <v>10587.53</v>
      </c>
      <c r="J19" s="115"/>
    </row>
    <row r="20" spans="3:10" ht="11.25" customHeight="1">
      <c r="C20" s="111"/>
      <c r="D20" s="112"/>
      <c r="E20" s="431"/>
      <c r="F20" s="434"/>
      <c r="G20" s="126" t="s">
        <v>327</v>
      </c>
      <c r="H20" s="337" t="s">
        <v>517</v>
      </c>
      <c r="I20" s="138">
        <v>28764</v>
      </c>
      <c r="J20" s="338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492</v>
      </c>
      <c r="H21" s="129" t="s">
        <v>328</v>
      </c>
      <c r="I21" s="130">
        <f>IF(I20="",0,IF(I20=0,0,I19/I20))</f>
        <v>0.3680826727854262</v>
      </c>
      <c r="J21" s="338">
        <f>INDEX(tech!G$24:G$51,MATCH(F19,tech!F$24:F$51,0))</f>
        <v>0</v>
      </c>
    </row>
    <row r="22" spans="3:10" ht="11.25">
      <c r="C22" s="111"/>
      <c r="D22" s="112"/>
      <c r="E22" s="432"/>
      <c r="F22" s="435"/>
      <c r="G22" s="126" t="s">
        <v>303</v>
      </c>
      <c r="H22" s="132" t="s">
        <v>330</v>
      </c>
      <c r="I22" s="214" t="s">
        <v>518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40" t="s">
        <v>380</v>
      </c>
      <c r="G24" s="441"/>
      <c r="H24" s="129" t="s">
        <v>328</v>
      </c>
      <c r="I24" s="140">
        <v>1080.12</v>
      </c>
      <c r="J24" s="115"/>
    </row>
    <row r="25" spans="3:10" ht="15" customHeight="1">
      <c r="C25" s="111"/>
      <c r="D25" s="112"/>
      <c r="E25" s="131" t="s">
        <v>309</v>
      </c>
      <c r="F25" s="445" t="s">
        <v>381</v>
      </c>
      <c r="G25" s="446"/>
      <c r="H25" s="129" t="s">
        <v>331</v>
      </c>
      <c r="I25" s="130">
        <f>IF(I26=0,0,I24/I26)</f>
        <v>1.7785022722782056</v>
      </c>
      <c r="J25" s="115"/>
    </row>
    <row r="26" spans="3:10" ht="15" customHeight="1">
      <c r="C26" s="111"/>
      <c r="D26" s="112"/>
      <c r="E26" s="128" t="s">
        <v>310</v>
      </c>
      <c r="F26" s="445" t="s">
        <v>382</v>
      </c>
      <c r="G26" s="446"/>
      <c r="H26" s="129" t="s">
        <v>59</v>
      </c>
      <c r="I26" s="137">
        <v>607.32</v>
      </c>
      <c r="J26" s="115"/>
    </row>
    <row r="27" spans="3:10" ht="23.25" customHeight="1">
      <c r="C27" s="111"/>
      <c r="D27" s="112"/>
      <c r="E27" s="128" t="s">
        <v>311</v>
      </c>
      <c r="F27" s="440" t="s">
        <v>383</v>
      </c>
      <c r="G27" s="441"/>
      <c r="H27" s="129" t="s">
        <v>328</v>
      </c>
      <c r="I27" s="137">
        <v>90.46</v>
      </c>
      <c r="J27" s="115"/>
    </row>
    <row r="28" spans="3:10" ht="23.25" customHeight="1">
      <c r="C28" s="111"/>
      <c r="D28" s="112"/>
      <c r="E28" s="128" t="s">
        <v>312</v>
      </c>
      <c r="F28" s="440" t="s">
        <v>384</v>
      </c>
      <c r="G28" s="441"/>
      <c r="H28" s="129" t="s">
        <v>328</v>
      </c>
      <c r="I28" s="137">
        <v>198.53</v>
      </c>
      <c r="J28" s="115"/>
    </row>
    <row r="29" spans="3:10" ht="23.25" customHeight="1">
      <c r="C29" s="111"/>
      <c r="D29" s="112"/>
      <c r="E29" s="128" t="s">
        <v>295</v>
      </c>
      <c r="F29" s="438" t="s">
        <v>385</v>
      </c>
      <c r="G29" s="439"/>
      <c r="H29" s="129" t="s">
        <v>328</v>
      </c>
      <c r="I29" s="137">
        <v>514.37</v>
      </c>
      <c r="J29" s="115"/>
    </row>
    <row r="30" spans="3:10" ht="23.25" customHeight="1">
      <c r="C30" s="111"/>
      <c r="D30" s="112"/>
      <c r="E30" s="128" t="s">
        <v>296</v>
      </c>
      <c r="F30" s="438" t="s">
        <v>386</v>
      </c>
      <c r="G30" s="439"/>
      <c r="H30" s="129" t="s">
        <v>328</v>
      </c>
      <c r="I30" s="137">
        <v>143.41</v>
      </c>
      <c r="J30" s="115"/>
    </row>
    <row r="31" spans="3:10" ht="23.25" customHeight="1">
      <c r="C31" s="111"/>
      <c r="D31" s="112"/>
      <c r="E31" s="128" t="s">
        <v>313</v>
      </c>
      <c r="F31" s="440" t="s">
        <v>387</v>
      </c>
      <c r="G31" s="441"/>
      <c r="H31" s="129" t="s">
        <v>328</v>
      </c>
      <c r="I31" s="137">
        <v>12.46</v>
      </c>
      <c r="J31" s="115"/>
    </row>
    <row r="32" spans="3:10" ht="15" customHeight="1">
      <c r="C32" s="111"/>
      <c r="D32" s="112"/>
      <c r="E32" s="128" t="s">
        <v>84</v>
      </c>
      <c r="F32" s="445" t="s">
        <v>388</v>
      </c>
      <c r="G32" s="446"/>
      <c r="H32" s="129" t="s">
        <v>328</v>
      </c>
      <c r="I32" s="137">
        <v>0</v>
      </c>
      <c r="J32" s="115"/>
    </row>
    <row r="33" spans="3:10" ht="23.25" customHeight="1">
      <c r="C33" s="111"/>
      <c r="D33" s="112"/>
      <c r="E33" s="128" t="s">
        <v>314</v>
      </c>
      <c r="F33" s="440" t="s">
        <v>389</v>
      </c>
      <c r="G33" s="441"/>
      <c r="H33" s="129" t="s">
        <v>328</v>
      </c>
      <c r="I33" s="137">
        <v>1414.5</v>
      </c>
      <c r="J33" s="115"/>
    </row>
    <row r="34" spans="3:10" ht="15" customHeight="1">
      <c r="C34" s="111"/>
      <c r="D34" s="112"/>
      <c r="E34" s="128" t="s">
        <v>315</v>
      </c>
      <c r="F34" s="445" t="s">
        <v>390</v>
      </c>
      <c r="G34" s="446"/>
      <c r="H34" s="129" t="s">
        <v>328</v>
      </c>
      <c r="I34" s="137">
        <v>294.76</v>
      </c>
      <c r="J34" s="115"/>
    </row>
    <row r="35" spans="3:10" ht="15" customHeight="1">
      <c r="C35" s="111"/>
      <c r="D35" s="112"/>
      <c r="E35" s="128" t="s">
        <v>316</v>
      </c>
      <c r="F35" s="445" t="s">
        <v>391</v>
      </c>
      <c r="G35" s="446"/>
      <c r="H35" s="129" t="s">
        <v>328</v>
      </c>
      <c r="I35" s="137">
        <v>82.23</v>
      </c>
      <c r="J35" s="115"/>
    </row>
    <row r="36" spans="3:10" ht="23.25" customHeight="1">
      <c r="C36" s="111"/>
      <c r="D36" s="112"/>
      <c r="E36" s="128" t="s">
        <v>317</v>
      </c>
      <c r="F36" s="440" t="s">
        <v>392</v>
      </c>
      <c r="G36" s="441"/>
      <c r="H36" s="129" t="s">
        <v>328</v>
      </c>
      <c r="I36" s="137">
        <v>621.23</v>
      </c>
      <c r="J36" s="115"/>
    </row>
    <row r="37" spans="3:10" ht="23.25" customHeight="1">
      <c r="C37" s="111"/>
      <c r="D37" s="112"/>
      <c r="E37" s="128" t="s">
        <v>7</v>
      </c>
      <c r="F37" s="445" t="s">
        <v>390</v>
      </c>
      <c r="G37" s="446"/>
      <c r="H37" s="129" t="s">
        <v>328</v>
      </c>
      <c r="I37" s="137">
        <v>66.1</v>
      </c>
      <c r="J37" s="115"/>
    </row>
    <row r="38" spans="3:10" ht="23.25" customHeight="1">
      <c r="C38" s="111"/>
      <c r="D38" s="112"/>
      <c r="E38" s="128" t="s">
        <v>8</v>
      </c>
      <c r="F38" s="445" t="s">
        <v>391</v>
      </c>
      <c r="G38" s="446"/>
      <c r="H38" s="129" t="s">
        <v>328</v>
      </c>
      <c r="I38" s="137">
        <v>18.43</v>
      </c>
      <c r="J38" s="115"/>
    </row>
    <row r="39" spans="3:10" ht="23.25" customHeight="1">
      <c r="C39" s="111"/>
      <c r="D39" s="112"/>
      <c r="E39" s="128" t="s">
        <v>318</v>
      </c>
      <c r="F39" s="440" t="s">
        <v>393</v>
      </c>
      <c r="G39" s="441"/>
      <c r="H39" s="129" t="s">
        <v>328</v>
      </c>
      <c r="I39" s="137">
        <v>0</v>
      </c>
      <c r="J39" s="115"/>
    </row>
    <row r="40" spans="3:10" ht="33.75" customHeight="1">
      <c r="C40" s="111"/>
      <c r="D40" s="112"/>
      <c r="E40" s="128" t="s">
        <v>319</v>
      </c>
      <c r="F40" s="440" t="s">
        <v>394</v>
      </c>
      <c r="G40" s="441"/>
      <c r="H40" s="129" t="s">
        <v>328</v>
      </c>
      <c r="I40" s="137">
        <v>305</v>
      </c>
      <c r="J40" s="115"/>
    </row>
    <row r="41" spans="3:10" ht="24" customHeight="1">
      <c r="C41" s="111"/>
      <c r="D41" s="112"/>
      <c r="E41" s="128" t="s">
        <v>108</v>
      </c>
      <c r="F41" s="447" t="s">
        <v>395</v>
      </c>
      <c r="G41" s="448"/>
      <c r="H41" s="129" t="s">
        <v>328</v>
      </c>
      <c r="I41" s="137">
        <f>I15-I16</f>
        <v>697.039999999999</v>
      </c>
      <c r="J41" s="115"/>
    </row>
    <row r="42" spans="3:10" ht="24" customHeight="1">
      <c r="C42" s="111"/>
      <c r="D42" s="112"/>
      <c r="E42" s="128" t="s">
        <v>109</v>
      </c>
      <c r="F42" s="447" t="s">
        <v>396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40" t="s">
        <v>397</v>
      </c>
      <c r="G43" s="44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374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40" t="s">
        <v>398</v>
      </c>
      <c r="G45" s="44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399</v>
      </c>
      <c r="G46" s="448"/>
      <c r="H46" s="129" t="s">
        <v>332</v>
      </c>
      <c r="I46" s="137">
        <v>16</v>
      </c>
      <c r="J46" s="115"/>
    </row>
    <row r="47" spans="3:10" ht="23.25" customHeight="1">
      <c r="C47" s="111"/>
      <c r="D47" s="112"/>
      <c r="E47" s="128" t="s">
        <v>112</v>
      </c>
      <c r="F47" s="447" t="s">
        <v>400</v>
      </c>
      <c r="G47" s="448"/>
      <c r="H47" s="129" t="s">
        <v>332</v>
      </c>
      <c r="I47" s="137">
        <v>5.3</v>
      </c>
      <c r="J47" s="115"/>
    </row>
    <row r="48" spans="3:10" ht="23.25" customHeight="1">
      <c r="C48" s="111"/>
      <c r="D48" s="112"/>
      <c r="E48" s="128" t="s">
        <v>113</v>
      </c>
      <c r="F48" s="447" t="s">
        <v>401</v>
      </c>
      <c r="G48" s="448"/>
      <c r="H48" s="129" t="s">
        <v>333</v>
      </c>
      <c r="I48" s="137">
        <v>28.995</v>
      </c>
      <c r="J48" s="115"/>
    </row>
    <row r="49" spans="3:10" ht="23.25" customHeight="1">
      <c r="C49" s="111"/>
      <c r="D49" s="112"/>
      <c r="E49" s="128" t="s">
        <v>85</v>
      </c>
      <c r="F49" s="438" t="s">
        <v>402</v>
      </c>
      <c r="G49" s="439"/>
      <c r="H49" s="129" t="s">
        <v>333</v>
      </c>
      <c r="I49" s="137">
        <v>22.12</v>
      </c>
      <c r="J49" s="115"/>
    </row>
    <row r="50" spans="3:10" ht="23.25" customHeight="1">
      <c r="C50" s="111"/>
      <c r="D50" s="112"/>
      <c r="E50" s="128" t="s">
        <v>114</v>
      </c>
      <c r="F50" s="447" t="s">
        <v>403</v>
      </c>
      <c r="G50" s="448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47" t="s">
        <v>404</v>
      </c>
      <c r="G51" s="448"/>
      <c r="H51" s="129" t="s">
        <v>333</v>
      </c>
      <c r="I51" s="130">
        <f>I52+I53</f>
        <v>3.8</v>
      </c>
      <c r="J51" s="115"/>
    </row>
    <row r="52" spans="3:10" ht="23.25" customHeight="1">
      <c r="C52" s="111"/>
      <c r="D52" s="112"/>
      <c r="E52" s="128" t="s">
        <v>116</v>
      </c>
      <c r="F52" s="440" t="s">
        <v>405</v>
      </c>
      <c r="G52" s="441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40" t="s">
        <v>406</v>
      </c>
      <c r="G53" s="441"/>
      <c r="H53" s="129" t="s">
        <v>333</v>
      </c>
      <c r="I53" s="137">
        <v>3.8</v>
      </c>
      <c r="J53" s="115"/>
    </row>
    <row r="54" spans="3:10" ht="23.25" customHeight="1">
      <c r="C54" s="111"/>
      <c r="D54" s="112"/>
      <c r="E54" s="128" t="s">
        <v>117</v>
      </c>
      <c r="F54" s="447" t="s">
        <v>407</v>
      </c>
      <c r="G54" s="448"/>
      <c r="H54" s="129" t="s">
        <v>105</v>
      </c>
      <c r="I54" s="137">
        <v>11.89</v>
      </c>
      <c r="J54" s="115"/>
    </row>
    <row r="55" spans="3:10" ht="23.25" customHeight="1">
      <c r="C55" s="111"/>
      <c r="D55" s="112"/>
      <c r="E55" s="128" t="s">
        <v>118</v>
      </c>
      <c r="F55" s="438" t="s">
        <v>266</v>
      </c>
      <c r="G55" s="439"/>
      <c r="H55" s="129" t="s">
        <v>86</v>
      </c>
      <c r="I55" s="137">
        <v>3.075</v>
      </c>
      <c r="J55" s="115"/>
    </row>
    <row r="56" spans="3:10" ht="23.25" customHeight="1">
      <c r="C56" s="111"/>
      <c r="D56" s="112"/>
      <c r="E56" s="128" t="s">
        <v>119</v>
      </c>
      <c r="F56" s="447" t="s">
        <v>408</v>
      </c>
      <c r="G56" s="448"/>
      <c r="H56" s="129" t="s">
        <v>334</v>
      </c>
      <c r="I56" s="137">
        <v>10.42</v>
      </c>
      <c r="J56" s="115"/>
    </row>
    <row r="57" spans="3:10" ht="23.25" customHeight="1">
      <c r="C57" s="111"/>
      <c r="D57" s="112"/>
      <c r="E57" s="128" t="s">
        <v>120</v>
      </c>
      <c r="F57" s="447" t="s">
        <v>409</v>
      </c>
      <c r="G57" s="448"/>
      <c r="H57" s="129" t="s">
        <v>334</v>
      </c>
      <c r="I57" s="137">
        <v>10.42</v>
      </c>
      <c r="J57" s="115"/>
    </row>
    <row r="58" spans="3:10" ht="23.25" customHeight="1">
      <c r="C58" s="111"/>
      <c r="D58" s="112"/>
      <c r="E58" s="128" t="s">
        <v>121</v>
      </c>
      <c r="F58" s="447" t="s">
        <v>410</v>
      </c>
      <c r="G58" s="448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47" t="s">
        <v>411</v>
      </c>
      <c r="G59" s="448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47" t="s">
        <v>412</v>
      </c>
      <c r="G60" s="448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47" t="s">
        <v>413</v>
      </c>
      <c r="G61" s="448"/>
      <c r="H61" s="129" t="s">
        <v>274</v>
      </c>
      <c r="I61" s="141">
        <v>5</v>
      </c>
      <c r="J61" s="115"/>
    </row>
    <row r="62" spans="3:10" ht="23.25" customHeight="1">
      <c r="C62" s="111"/>
      <c r="D62" s="112"/>
      <c r="E62" s="128" t="s">
        <v>320</v>
      </c>
      <c r="F62" s="447" t="s">
        <v>414</v>
      </c>
      <c r="G62" s="448"/>
      <c r="H62" s="129" t="s">
        <v>344</v>
      </c>
      <c r="I62" s="137"/>
      <c r="J62" s="115"/>
    </row>
    <row r="63" spans="3:10" ht="23.25" customHeight="1">
      <c r="C63" s="111"/>
      <c r="D63" s="112"/>
      <c r="E63" s="128" t="s">
        <v>321</v>
      </c>
      <c r="F63" s="447" t="s">
        <v>415</v>
      </c>
      <c r="G63" s="448"/>
      <c r="H63" s="129" t="s">
        <v>87</v>
      </c>
      <c r="I63" s="137">
        <v>24.3</v>
      </c>
      <c r="J63" s="115"/>
    </row>
    <row r="64" spans="3:10" ht="23.25" customHeight="1">
      <c r="C64" s="111"/>
      <c r="D64" s="112"/>
      <c r="E64" s="167" t="s">
        <v>293</v>
      </c>
      <c r="F64" s="451" t="s">
        <v>416</v>
      </c>
      <c r="G64" s="452"/>
      <c r="H64" s="132" t="s">
        <v>297</v>
      </c>
      <c r="I64" s="138">
        <v>0.578</v>
      </c>
      <c r="J64" s="115"/>
    </row>
    <row r="65" spans="3:10" ht="51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ButakovaNO</cp:lastModifiedBy>
  <cp:lastPrinted>2010-11-30T09:15:52Z</cp:lastPrinted>
  <dcterms:created xsi:type="dcterms:W3CDTF">2007-06-09T08:43:05Z</dcterms:created>
  <dcterms:modified xsi:type="dcterms:W3CDTF">2010-12-10T09:59:27Z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