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-15" yWindow="-15" windowWidth="19170" windowHeight="6375" tabRatio="838" firstSheet="1" activeTab="1"/>
  </bookViews>
  <sheets>
    <sheet name="Инструкция" sheetId="38" r:id="rId1"/>
    <sheet name="Титульный" sheetId="23" r:id="rId2"/>
    <sheet name="Список листов" sheetId="35" r:id="rId3"/>
    <sheet name="ТС цены" sheetId="30" r:id="rId4"/>
    <sheet name="ТС цены (2)" sheetId="39" r:id="rId5"/>
    <sheet name="ТС характеристики" sheetId="31" r:id="rId6"/>
    <sheet name="ТС инвестиции" sheetId="37" r:id="rId7"/>
    <sheet name="ТС доступ" sheetId="33" r:id="rId8"/>
    <sheet name="ТС показатели" sheetId="34" r:id="rId9"/>
    <sheet name="Ссылки на публикации" sheetId="46" r:id="rId10"/>
    <sheet name="Проверка" sheetId="15" r:id="rId11"/>
    <sheet name="REESTR_START" sheetId="47" state="veryHidden" r:id="rId12"/>
    <sheet name="REESTR_ORG" sheetId="16" state="veryHidden" r:id="rId13"/>
    <sheet name="REESTR_TEMP" sheetId="40" state="veryHidden" r:id="rId14"/>
    <sheet name="REESTR" sheetId="24" state="veryHidden" r:id="rId15"/>
    <sheet name="TEHSHEET" sheetId="19" state="veryHidden" r:id="rId16"/>
    <sheet name="tech" sheetId="20" state="veryHidden" r:id="rId17"/>
    <sheet name="modHyp" sheetId="42" state="veryHidden" r:id="rId18"/>
    <sheet name="modChange" sheetId="43" state="veryHidden" r:id="rId19"/>
    <sheet name="modButtonClick" sheetId="44" state="veryHidden" r:id="rId20"/>
    <sheet name="modSubsidiary" sheetId="45" state="veryHidden" r:id="rId21"/>
  </sheets>
  <functionGroups/>
  <externalReferences>
    <externalReference r:id="rId22"/>
  </externalReferences>
  <definedNames>
    <definedName name="activity">Титульный!$F$20</definedName>
    <definedName name="activity_zag">Титульный!$E$20</definedName>
    <definedName name="ADD_FUEL_RANGE">tech!$3:$6</definedName>
    <definedName name="EFF_ADD">'ТС инвестиции'!$29:$29</definedName>
    <definedName name="et_price1_1">tech!$A$14:$Y$14</definedName>
    <definedName name="et_ssilki_1">tech!$A$22:$H$22</definedName>
    <definedName name="et_tsdostup_1">tech!$A$18:$H$18</definedName>
    <definedName name="fil">Титульный!$F$15</definedName>
    <definedName name="fil_flag">Титульный!$F$11</definedName>
    <definedName name="god">Титульный!$F$9</definedName>
    <definedName name="inn">Титульный!$F$17</definedName>
    <definedName name="inn_zag">Титульный!$E$17</definedName>
    <definedName name="kind_of_activity">TEHSHEET!$B$19:$B$25</definedName>
    <definedName name="kpp">Титульный!$F$18</definedName>
    <definedName name="kpp_zag">Титульный!$E$18</definedName>
    <definedName name="LIST_MR_MO_OKTMO">REESTR!$A$2:$C$476</definedName>
    <definedName name="LIST_ORG_WARM">REESTR_ORG!$A$2:$H$133</definedName>
    <definedName name="logical">TEHSHEET!$B$3:$B$4</definedName>
    <definedName name="mo">Титульный!$G$23</definedName>
    <definedName name="MO_LIST_10">REESTR!$B$77:$B$84</definedName>
    <definedName name="MO_LIST_11">REESTR!$B$85:$B$86</definedName>
    <definedName name="MO_LIST_12">REESTR!$B$87:$B$88</definedName>
    <definedName name="MO_LIST_13">REESTR!$B$89</definedName>
    <definedName name="MO_LIST_14">REESTR!$B$90:$B$91</definedName>
    <definedName name="MO_LIST_15">REESTR!$B$92:$B$93</definedName>
    <definedName name="MO_LIST_16">REESTR!$B$94:$B$95</definedName>
    <definedName name="MO_LIST_17">REESTR!$B$96:$B$97</definedName>
    <definedName name="MO_LIST_18">REESTR!$B$98</definedName>
    <definedName name="MO_LIST_19">REESTR!$B$99:$B$100</definedName>
    <definedName name="MO_LIST_2">REESTR!$B$2:$B$20</definedName>
    <definedName name="MO_LIST_20">REESTR!$B$101:$B$102</definedName>
    <definedName name="MO_LIST_21">REESTR!$B$103</definedName>
    <definedName name="MO_LIST_22">REESTR!$B$104</definedName>
    <definedName name="MO_LIST_23">REESTR!$B$105:$B$118</definedName>
    <definedName name="MO_LIST_24">REESTR!$B$119:$B$128</definedName>
    <definedName name="MO_LIST_25">REESTR!$B$129:$B$138</definedName>
    <definedName name="MO_LIST_26">REESTR!$B$139:$B$148</definedName>
    <definedName name="MO_LIST_27">REESTR!$B$149:$B$160</definedName>
    <definedName name="MO_LIST_28">REESTR!$B$161:$B$169</definedName>
    <definedName name="MO_LIST_29">REESTR!$B$170:$B$182</definedName>
    <definedName name="MO_LIST_3">REESTR!$B$21:$B$32</definedName>
    <definedName name="MO_LIST_30">REESTR!$B$183:$B$193</definedName>
    <definedName name="MO_LIST_31">REESTR!$B$194:$B$201</definedName>
    <definedName name="MO_LIST_32">REESTR!$B$202:$B$217</definedName>
    <definedName name="MO_LIST_33">REESTR!$B$218:$B$221</definedName>
    <definedName name="MO_LIST_34">REESTR!$B$222:$B$231</definedName>
    <definedName name="MO_LIST_35">REESTR!$B$232:$B$240</definedName>
    <definedName name="MO_LIST_36">REESTR!$B$241:$B$254</definedName>
    <definedName name="MO_LIST_37">REESTR!$B$255:$B$262</definedName>
    <definedName name="MO_LIST_38">REESTR!$B$263:$B$272</definedName>
    <definedName name="MO_LIST_39">REESTR!$B$273:$B$280</definedName>
    <definedName name="MO_LIST_4">REESTR!$B$33:$B$38</definedName>
    <definedName name="MO_LIST_40">REESTR!$B$281:$B$299</definedName>
    <definedName name="MO_LIST_41">REESTR!$B$300</definedName>
    <definedName name="MO_LIST_42">REESTR!$B$301:$B$308</definedName>
    <definedName name="MO_LIST_43">REESTR!$B$309:$B$321</definedName>
    <definedName name="MO_LIST_44">REESTR!$B$322:$B$333</definedName>
    <definedName name="MO_LIST_45">REESTR!$B$334:$B$343</definedName>
    <definedName name="MO_LIST_46">REESTR!$B$344:$B$354</definedName>
    <definedName name="MO_LIST_47">REESTR!$B$355:$B$365</definedName>
    <definedName name="MO_LIST_48">REESTR!$B$366:$B$372</definedName>
    <definedName name="MO_LIST_49">REESTR!$B$373</definedName>
    <definedName name="MO_LIST_5">REESTR!$B$39:$B$51</definedName>
    <definedName name="MO_LIST_50">REESTR!$B$374:$B$385</definedName>
    <definedName name="MO_LIST_51">REESTR!$B$386:$B$396</definedName>
    <definedName name="MO_LIST_52">REESTR!$B$397:$B$400</definedName>
    <definedName name="MO_LIST_53">REESTR!$B$401:$B$411</definedName>
    <definedName name="MO_LIST_54">REESTR!$B$412:$B$423</definedName>
    <definedName name="MO_LIST_55">REESTR!$B$424:$B$432</definedName>
    <definedName name="MO_LIST_56">REESTR!$B$433:$B$442</definedName>
    <definedName name="MO_LIST_57">REESTR!$B$443:$B$450</definedName>
    <definedName name="MO_LIST_58">REESTR!$B$451:$B$465</definedName>
    <definedName name="MO_LIST_59">REESTR!$B$466</definedName>
    <definedName name="MO_LIST_6">REESTR!$B$52:$B$59</definedName>
    <definedName name="MO_LIST_60">REESTR!$B$467:$B$476</definedName>
    <definedName name="MO_LIST_7">REESTR!$B$60:$B$70</definedName>
    <definedName name="MO_LIST_8">REESTR!$B$71:$B$75</definedName>
    <definedName name="MO_LIST_9">REESTR!$B$76</definedName>
    <definedName name="mo_zag">Титульный!$E$23</definedName>
    <definedName name="mr">Титульный!$G$22</definedName>
    <definedName name="MR_ADD">'ТС инвестиции'!$J:$J</definedName>
    <definedName name="MR_LIST">REESTR!$D$2:$D$60</definedName>
    <definedName name="mr_zag">Титульный!$E$22</definedName>
    <definedName name="oktmo">Титульный!$G$24</definedName>
    <definedName name="org">Титульный!$F$13</definedName>
    <definedName name="org_zag">Титульный!$E$13</definedName>
    <definedName name="p1_rst_1">[1]Лист2!$A$1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TEHSHEET!$A$1:$A$84</definedName>
    <definedName name="region_name">Титульный!$E$7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TEHSHEET!$B$34:$B$40</definedName>
    <definedName name="topl">tech!$F$25:$F$51</definedName>
    <definedName name="version">Инструкция!$P$2</definedName>
    <definedName name="year_range">TEHSHEET!$D$3:$D$16</definedName>
  </definedNames>
  <calcPr calcId="125725"/>
</workbook>
</file>

<file path=xl/calcChain.xml><?xml version="1.0" encoding="utf-8"?>
<calcChain xmlns="http://schemas.openxmlformats.org/spreadsheetml/2006/main">
  <c r="Q20" i="30"/>
  <c r="Q24" s="1"/>
  <c r="I53" i="34"/>
  <c r="I38"/>
  <c r="I35"/>
  <c r="Q26" i="30"/>
  <c r="I18" i="34"/>
  <c r="I16" s="1"/>
  <c r="I41" s="1"/>
  <c r="I25"/>
  <c r="C9" i="35"/>
  <c r="C4"/>
  <c r="J21" i="34"/>
  <c r="J20" s="1"/>
  <c r="H20" s="1"/>
  <c r="J5" i="20"/>
  <c r="J4"/>
  <c r="H4" s="1"/>
  <c r="F14" i="46"/>
  <c r="K15" i="39"/>
  <c r="K14" s="1"/>
  <c r="K16"/>
  <c r="K17"/>
  <c r="G18" i="33"/>
  <c r="J20" i="37"/>
  <c r="G20"/>
  <c r="I5" i="20"/>
  <c r="I21" i="34"/>
  <c r="C6" i="35"/>
  <c r="F13" i="37"/>
  <c r="G13" s="1"/>
  <c r="H13" s="1"/>
  <c r="G21"/>
  <c r="G22"/>
  <c r="G23"/>
  <c r="G24"/>
  <c r="G25"/>
  <c r="G26"/>
  <c r="G27"/>
  <c r="G28"/>
  <c r="G29"/>
  <c r="G31"/>
  <c r="G32"/>
  <c r="G33"/>
  <c r="G34"/>
  <c r="G35"/>
  <c r="G36"/>
  <c r="G37"/>
  <c r="G38"/>
  <c r="G40"/>
  <c r="G42"/>
  <c r="G44"/>
  <c r="G45"/>
  <c r="G43"/>
  <c r="G46"/>
  <c r="G47"/>
  <c r="G48"/>
  <c r="J43"/>
  <c r="J39" s="1"/>
  <c r="G41"/>
  <c r="G49"/>
  <c r="G50"/>
  <c r="G51"/>
  <c r="G52"/>
  <c r="C8" i="35"/>
  <c r="C7"/>
  <c r="C5"/>
  <c r="C3"/>
  <c r="F13" i="34"/>
  <c r="H13"/>
  <c r="I13" s="1"/>
  <c r="I51"/>
  <c r="F13" i="33"/>
  <c r="G13"/>
  <c r="F13" i="31"/>
  <c r="G13"/>
  <c r="A1" i="23"/>
  <c r="B1"/>
  <c r="C1"/>
  <c r="A2"/>
  <c r="B2"/>
  <c r="A3"/>
  <c r="B3"/>
  <c r="A4"/>
  <c r="B4"/>
  <c r="G39" i="37"/>
  <c r="P2" i="38"/>
  <c r="G3" i="23" l="1"/>
</calcChain>
</file>

<file path=xl/sharedStrings.xml><?xml version="1.0" encoding="utf-8"?>
<sst xmlns="http://schemas.openxmlformats.org/spreadsheetml/2006/main" count="718" uniqueCount="521">
  <si>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</si>
  <si>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</si>
  <si>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</si>
  <si>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</si>
  <si>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</si>
  <si>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  <charset val="204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</si>
  <si>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</si>
  <si>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</si>
  <si>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</si>
  <si>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</si>
  <si>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</si>
  <si>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</si>
  <si>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</si>
  <si>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</si>
  <si>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</si>
  <si>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</si>
  <si>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</si>
  <si>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</si>
  <si>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</si>
  <si>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</si>
  <si>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</si>
  <si>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</si>
  <si>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</si>
  <si>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</si>
  <si>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</si>
  <si>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</si>
  <si>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</si>
  <si>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</si>
  <si>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</si>
  <si>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</si>
  <si>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</si>
  <si>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</si>
  <si>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</si>
  <si>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</si>
  <si>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</si>
  <si>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</si>
  <si>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</si>
  <si>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</si>
  <si>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</si>
  <si>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</si>
  <si>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</si>
  <si>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</si>
  <si>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</si>
  <si>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</si>
  <si>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</si>
  <si>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</si>
  <si>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</si>
  <si>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</si>
  <si>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</si>
  <si>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</si>
  <si>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</si>
  <si>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</si>
  <si>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</si>
  <si>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</si>
  <si>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</si>
  <si>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</si>
  <si>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</si>
  <si>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</si>
  <si>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</si>
  <si>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</si>
  <si>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</si>
  <si>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</si>
  <si>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</si>
  <si>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</si>
  <si>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</si>
  <si>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</si>
  <si>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</si>
  <si>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</si>
  <si>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</si>
  <si>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</si>
  <si>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</si>
  <si>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</si>
  <si>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</si>
  <si>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</si>
  <si>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</si>
  <si>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</si>
  <si>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</si>
  <si>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</si>
  <si>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</si>
  <si>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</si>
  <si>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</si>
  <si>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</si>
  <si>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</si>
  <si>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</si>
  <si>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</si>
  <si>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</si>
  <si>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</si>
  <si>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</si>
  <si>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</si>
  <si>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</si>
  <si>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</si>
  <si>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</si>
  <si>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</si>
  <si>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</si>
  <si>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</si>
  <si>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</si>
  <si>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</si>
  <si>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</si>
  <si>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</si>
  <si>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</si>
  <si>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</si>
  <si>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</si>
  <si>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</si>
  <si>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</si>
  <si>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</si>
  <si>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</si>
  <si>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</si>
  <si>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</si>
  <si>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</si>
  <si>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</si>
  <si>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</si>
  <si>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</si>
  <si>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</si>
  <si>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</si>
  <si>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</si>
  <si>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</si>
  <si>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</si>
  <si>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</si>
  <si>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</si>
  <si>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</si>
  <si>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</si>
  <si>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</si>
  <si>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</si>
  <si>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</si>
  <si>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</si>
  <si>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</si>
  <si>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</si>
  <si>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</si>
  <si>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</si>
  <si>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</si>
  <si>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</si>
  <si>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</si>
  <si>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</si>
  <si>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</si>
  <si>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</si>
  <si>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</si>
  <si>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</si>
  <si>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</si>
  <si>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</si>
  <si>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</si>
  <si>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</si>
  <si>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</si>
  <si>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</si>
  <si>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</si>
  <si>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</si>
  <si>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</si>
  <si>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</si>
  <si>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</si>
  <si>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</si>
  <si>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</si>
  <si>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</si>
  <si>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</si>
  <si>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</si>
  <si>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</si>
  <si>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</si>
  <si>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</si>
  <si>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</si>
  <si>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</si>
  <si>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</si>
  <si>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</si>
  <si>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</si>
  <si>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</si>
  <si>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</si>
  <si>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</si>
  <si>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</si>
  <si>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</si>
  <si>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</si>
  <si>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</si>
  <si>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</si>
  <si>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</si>
  <si>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</si>
  <si>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</si>
  <si>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</si>
  <si>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</si>
  <si>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</si>
  <si>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</si>
  <si>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</si>
  <si>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</si>
  <si>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</si>
  <si>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</si>
  <si>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</si>
  <si>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</si>
  <si>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</si>
  <si>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</si>
  <si>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</si>
  <si>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</si>
  <si>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</si>
  <si>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</si>
  <si>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</si>
  <si>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</si>
  <si>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</si>
  <si>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</si>
  <si>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</si>
  <si>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</si>
  <si>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</si>
  <si>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</si>
  <si>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</si>
  <si>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</si>
  <si>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</si>
  <si>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</si>
  <si>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</si>
  <si>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</si>
  <si>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</si>
  <si>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</si>
  <si>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</si>
  <si>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</si>
  <si>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</si>
  <si>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</si>
  <si>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</si>
  <si>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</si>
  <si>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</si>
  <si>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</si>
  <si>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</si>
  <si>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</si>
  <si>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</si>
  <si>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</si>
  <si>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</si>
  <si>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</si>
  <si>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</si>
  <si>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</si>
  <si>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</si>
  <si>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</si>
  <si>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</si>
  <si>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</si>
  <si>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</si>
  <si>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</si>
  <si>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</si>
  <si>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</si>
  <si>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  <charset val="204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</si>
  <si>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  <charset val="204"/>
      </rPr>
      <t xml:space="preserve"> *</t>
    </r>
  </si>
  <si>
    <r>
      <t>*</t>
    </r>
    <r>
      <rPr>
        <sz val="9"/>
        <rFont val="Tahoma"/>
        <family val="2"/>
        <charset val="204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</si>
  <si>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</si>
  <si>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</si>
  <si>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</si>
  <si>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</si>
  <si>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</si>
  <si>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</si>
  <si>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</si>
  <si>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</si>
  <si>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</si>
  <si>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</si>
  <si>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</si>
  <si>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</si>
  <si>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</si>
  <si>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</si>
  <si>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</si>
  <si>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</si>
  <si>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</si>
  <si>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</si>
  <si>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</si>
  <si>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</si>
  <si>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</si>
  <si>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</si>
  <si>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</si>
  <si>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</si>
  <si>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</si>
  <si>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</si>
  <si>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</si>
  <si>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</si>
  <si>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</si>
  <si>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</si>
  <si>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</si>
  <si>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</si>
  <si>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</si>
  <si>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</si>
  <si>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</si>
  <si>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</si>
  <si>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</si>
  <si>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</si>
  <si>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</si>
  <si>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</si>
  <si>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</si>
  <si>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</si>
  <si>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</si>
  <si>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</si>
  <si>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</si>
  <si>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</si>
  <si>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</si>
  <si>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</si>
  <si>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</si>
  <si>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</si>
  <si>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</si>
  <si>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</si>
  <si>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</si>
  <si>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</si>
  <si>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</si>
  <si>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</si>
  <si>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</si>
  <si>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</si>
  <si>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</si>
  <si>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</si>
  <si>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</si>
  <si>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</si>
  <si>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</si>
  <si>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</si>
  <si>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</si>
  <si>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</si>
  <si>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</si>
  <si>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</si>
  <si>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</si>
  <si>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</si>
  <si>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</si>
  <si>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</si>
  <si>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</si>
  <si>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</si>
  <si>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</si>
  <si>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</si>
  <si>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</si>
  <si>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</si>
  <si>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</si>
  <si>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</si>
  <si>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</si>
  <si>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</si>
  <si>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</si>
  <si>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</si>
  <si>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</si>
  <si>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</si>
  <si>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</si>
  <si>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</si>
  <si>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</si>
  <si>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</si>
  <si>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</si>
  <si>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</si>
  <si>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</si>
  <si>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</si>
  <si>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</si>
  <si>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</si>
  <si>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</si>
  <si>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</si>
  <si>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</si>
  <si>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</si>
  <si>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</si>
  <si>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</si>
  <si>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</si>
  <si>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</si>
  <si>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  <charset val="204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</si>
  <si>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</si>
  <si>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</si>
  <si>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</si>
  <si>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</si>
  <si>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</si>
  <si>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</si>
  <si>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</si>
  <si>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</si>
  <si>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</si>
  <si>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</si>
  <si>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</si>
  <si>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</si>
  <si>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</si>
  <si>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</si>
  <si>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</si>
  <si>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</si>
  <si>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</si>
  <si>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</si>
  <si>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</si>
  <si>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</si>
  <si>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</si>
  <si>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</si>
  <si>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</si>
  <si>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</si>
  <si>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</si>
  <si>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</si>
  <si>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</si>
  <si>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</si>
  <si>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</si>
  <si>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</si>
  <si>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</si>
  <si>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</si>
  <si>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</si>
  <si>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</si>
  <si>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</si>
  <si>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</si>
  <si>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</si>
  <si>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</si>
  <si>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</si>
  <si>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</si>
  <si>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</si>
  <si>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</si>
  <si>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</si>
  <si>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</si>
  <si>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</si>
  <si>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</si>
  <si>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</si>
  <si>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</si>
  <si>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</si>
  <si>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</si>
  <si>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</si>
  <si>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</si>
  <si>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</si>
  <si>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</si>
  <si>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</si>
  <si>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</si>
  <si>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</si>
  <si>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</si>
  <si>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</si>
  <si>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</si>
  <si>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</si>
  <si>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</si>
  <si>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</si>
  <si>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</si>
  <si>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</si>
  <si>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</si>
  <si>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</si>
  <si>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</si>
  <si>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</si>
  <si>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</si>
  <si>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</si>
  <si>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</si>
  <si>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</si>
  <si>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</si>
  <si>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</si>
  <si>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</si>
  <si>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</si>
  <si>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</si>
  <si>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</si>
  <si>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</si>
  <si>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</si>
  <si>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</si>
  <si>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</si>
  <si>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</si>
  <si>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</si>
  <si>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</si>
  <si>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</si>
  <si>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</si>
  <si>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</si>
  <si>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</si>
  <si>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</si>
  <si>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</si>
  <si>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</si>
  <si>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</si>
  <si>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</si>
  <si>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</si>
  <si>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</si>
  <si>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</si>
  <si>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</si>
  <si>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</si>
  <si>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</si>
  <si>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</si>
  <si>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</si>
  <si>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</si>
  <si>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</si>
  <si>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</si>
  <si>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</si>
  <si>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</si>
  <si>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</si>
  <si>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</si>
  <si>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</si>
  <si>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</si>
  <si>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</si>
  <si>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</si>
  <si>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</si>
  <si>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</si>
  <si>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</si>
  <si>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</si>
  <si>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</si>
  <si>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</si>
  <si>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</si>
  <si>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</si>
  <si>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</si>
  <si>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</si>
  <si>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</si>
  <si>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</si>
  <si>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</si>
  <si>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</si>
  <si>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</si>
  <si>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</si>
  <si>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  <charset val="204"/>
      </rPr>
      <t>2</t>
    </r>
  </si>
  <si>
    <r>
      <t>2,5-7 кг/см</t>
    </r>
    <r>
      <rPr>
        <vertAlign val="superscript"/>
        <sz val="9"/>
        <rFont val="Tahoma"/>
        <family val="2"/>
        <charset val="204"/>
      </rPr>
      <t>2</t>
    </r>
  </si>
  <si>
    <r>
      <t>7-13 кг/см</t>
    </r>
    <r>
      <rPr>
        <vertAlign val="superscript"/>
        <sz val="9"/>
        <rFont val="Tahoma"/>
        <family val="2"/>
        <charset val="204"/>
      </rPr>
      <t>2</t>
    </r>
  </si>
  <si>
    <r>
      <t>&gt; 13 кг/см</t>
    </r>
    <r>
      <rPr>
        <vertAlign val="superscript"/>
        <sz val="9"/>
        <rFont val="Tahoma"/>
        <family val="2"/>
        <charset val="204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</si>
  <si>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</si>
  <si>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</si>
  <si>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</si>
  <si>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</si>
  <si>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</si>
  <si>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</si>
  <si>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</si>
  <si>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</si>
  <si>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</si>
  <si>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</si>
  <si>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</si>
  <si>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</si>
  <si>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</si>
  <si>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</si>
  <si>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</si>
  <si>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</si>
  <si>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</si>
  <si>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</si>
  <si>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</si>
  <si>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</si>
  <si>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</si>
  <si>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</si>
  <si>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</si>
  <si>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</si>
  <si>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</si>
  <si>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</si>
  <si>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</si>
  <si>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</si>
  <si>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</si>
  <si>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</si>
  <si>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</si>
  <si>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</si>
  <si>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</si>
  <si>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</si>
  <si>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</si>
  <si>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</si>
  <si>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</si>
  <si>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</si>
  <si>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</si>
  <si>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Год</t>
  </si>
  <si>
    <t>Удмуртская Республика</t>
  </si>
  <si>
    <t>г. Ижевск</t>
  </si>
  <si>
    <t>РЭК УР</t>
  </si>
  <si>
    <t>rek-udm.ru</t>
  </si>
  <si>
    <t>94701000</t>
  </si>
  <si>
    <t>транспортировка по газопроводам</t>
  </si>
  <si>
    <t>Чернаков Анатолий Михайлович</t>
  </si>
  <si>
    <t>Гаврюшина Светлана Александровна</t>
  </si>
  <si>
    <t>Плехова Алия Ханифовна</t>
  </si>
  <si>
    <t>8 (3412) 910-589</t>
  </si>
  <si>
    <t>от 22.12.2011 № 19/31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</si>
</sst>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  <family val="2"/>
      <charset val="204"/>
    </font>
    <font>
      <sz val="8"/>
      <name val="Verdana"/>
      <family val="2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0"/>
      <color indexed="64"/>
      <name val="Microsoft Sans Serif"/>
      <family val="2"/>
      <charset val="204"/>
    </font>
    <font>
      <b/>
      <sz val="9"/>
      <color indexed="8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color indexed="9"/>
      <name val="Arial Cyr"/>
      <charset val="204"/>
    </font>
    <font>
      <b/>
      <sz val="9"/>
      <color indexed="10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7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9" fillId="0" borderId="1">
      <protection locked="0"/>
    </xf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1"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2" applyNumberFormat="0" applyAlignment="0" applyProtection="0"/>
    <xf numFmtId="0" fontId="19" fillId="21" borderId="3" applyNumberFormat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164" fontId="38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40" fillId="0" borderId="0"/>
    <xf numFmtId="0" fontId="41" fillId="0" borderId="0"/>
    <xf numFmtId="0" fontId="27" fillId="0" borderId="0"/>
    <xf numFmtId="0" fontId="42" fillId="23" borderId="8" applyNumberFormat="0" applyFont="0" applyAlignment="0" applyProtection="0"/>
    <xf numFmtId="0" fontId="13" fillId="20" borderId="9" applyNumberFormat="0" applyAlignment="0" applyProtection="0"/>
    <xf numFmtId="0" fontId="43" fillId="0" borderId="0" applyNumberFormat="0">
      <alignment horizontal="left"/>
    </xf>
    <xf numFmtId="0" fontId="27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9" fontId="3" fillId="0" borderId="11"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8" fillId="0" borderId="0" applyBorder="0">
      <alignment horizontal="center" vertical="center" wrapText="1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Border="0">
      <alignment horizontal="center" vertical="center" wrapText="1"/>
    </xf>
    <xf numFmtId="169" fontId="48" fillId="24" borderId="11"/>
    <xf numFmtId="4" fontId="42" fillId="25" borderId="13" applyBorder="0">
      <alignment horizontal="right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9" fillId="0" borderId="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55" fillId="26" borderId="0" applyFill="0">
      <alignment wrapText="1"/>
    </xf>
    <xf numFmtId="0" fontId="46" fillId="0" borderId="0">
      <alignment horizontal="center" vertical="top" wrapText="1"/>
    </xf>
    <xf numFmtId="0" fontId="7" fillId="0" borderId="0">
      <alignment horizontal="centerContinuous" vertical="center" wrapText="1"/>
    </xf>
    <xf numFmtId="165" fontId="2" fillId="26" borderId="13">
      <alignment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42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9" fillId="0" borderId="0"/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6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9" fillId="25" borderId="14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/>
    <xf numFmtId="164" fontId="39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9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9" fillId="0" borderId="0" applyFill="0" applyBorder="0" applyAlignment="0" applyProtection="0"/>
    <xf numFmtId="43" fontId="10" fillId="0" borderId="0" applyFont="0" applyFill="0" applyBorder="0" applyAlignment="0" applyProtection="0"/>
    <xf numFmtId="4" fontId="42" fillId="26" borderId="0" applyBorder="0">
      <alignment horizontal="right"/>
    </xf>
    <xf numFmtId="4" fontId="42" fillId="27" borderId="15" applyBorder="0">
      <alignment horizontal="right"/>
    </xf>
    <xf numFmtId="4" fontId="42" fillId="26" borderId="13" applyFont="0" applyBorder="0">
      <alignment horizontal="righ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6" fontId="29" fillId="0" borderId="0">
      <protection locked="0"/>
    </xf>
  </cellStyleXfs>
  <cellXfs count="461">
    <xf numFmtId="0" fontId="0" fillId="0" borderId="0" xfId="0"/>
    <xf numFmtId="49" fontId="42" fillId="0" borderId="0" xfId="406" applyFont="1" applyAlignment="1" applyProtection="1">
      <alignment vertical="center" wrapText="1"/>
    </xf>
    <xf numFmtId="49" fontId="53" fillId="0" borderId="0" xfId="300" applyNumberFormat="1" applyFont="1" applyAlignment="1" applyProtection="1">
      <alignment horizontal="center" vertical="center"/>
    </xf>
    <xf numFmtId="49" fontId="42" fillId="0" borderId="0" xfId="406" applyFont="1" applyAlignment="1" applyProtection="1">
      <alignment horizontal="center" vertical="center" wrapText="1"/>
    </xf>
    <xf numFmtId="49" fontId="42" fillId="0" borderId="0" xfId="406" applyFont="1" applyAlignment="1" applyProtection="1">
      <alignment vertical="top" wrapText="1"/>
    </xf>
    <xf numFmtId="49" fontId="42" fillId="0" borderId="0" xfId="406" applyFont="1" applyProtection="1">
      <alignment vertical="top"/>
    </xf>
    <xf numFmtId="49" fontId="42" fillId="28" borderId="0" xfId="406" applyFont="1" applyFill="1" applyProtection="1">
      <alignment vertical="top"/>
    </xf>
    <xf numFmtId="0" fontId="42" fillId="0" borderId="13" xfId="409" applyFont="1" applyBorder="1" applyAlignment="1" applyProtection="1">
      <alignment horizontal="center"/>
    </xf>
    <xf numFmtId="49" fontId="54" fillId="0" borderId="0" xfId="406" applyFont="1" applyAlignment="1" applyProtection="1">
      <alignment vertical="center"/>
    </xf>
    <xf numFmtId="0" fontId="54" fillId="0" borderId="0" xfId="407" applyFont="1" applyFill="1" applyAlignment="1" applyProtection="1">
      <alignment vertical="center" wrapText="1"/>
    </xf>
    <xf numFmtId="0" fontId="54" fillId="0" borderId="0" xfId="407" applyFont="1" applyFill="1" applyAlignment="1" applyProtection="1">
      <alignment horizontal="left" vertical="center" wrapText="1"/>
    </xf>
    <xf numFmtId="0" fontId="42" fillId="29" borderId="16" xfId="407" applyFont="1" applyFill="1" applyBorder="1" applyAlignment="1" applyProtection="1">
      <alignment vertical="center" wrapText="1"/>
    </xf>
    <xf numFmtId="0" fontId="42" fillId="0" borderId="17" xfId="407" applyFont="1" applyBorder="1" applyAlignment="1" applyProtection="1">
      <alignment vertical="center" wrapText="1"/>
    </xf>
    <xf numFmtId="0" fontId="42" fillId="29" borderId="17" xfId="409" applyFont="1" applyFill="1" applyBorder="1" applyAlignment="1" applyProtection="1">
      <alignment vertical="center" wrapText="1"/>
    </xf>
    <xf numFmtId="0" fontId="42" fillId="0" borderId="0" xfId="407" applyFont="1" applyAlignment="1" applyProtection="1">
      <alignment vertical="center" wrapText="1"/>
    </xf>
    <xf numFmtId="0" fontId="42" fillId="29" borderId="18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horizontal="center" vertical="center" wrapText="1"/>
    </xf>
    <xf numFmtId="0" fontId="42" fillId="0" borderId="0" xfId="409" applyFont="1" applyFill="1" applyBorder="1" applyAlignment="1" applyProtection="1">
      <alignment horizontal="center" vertical="center" wrapText="1"/>
    </xf>
    <xf numFmtId="0" fontId="54" fillId="29" borderId="18" xfId="415" applyNumberFormat="1" applyFont="1" applyFill="1" applyBorder="1" applyAlignment="1" applyProtection="1">
      <alignment horizontal="center" vertical="center" wrapText="1"/>
    </xf>
    <xf numFmtId="0" fontId="54" fillId="29" borderId="0" xfId="415" applyNumberFormat="1" applyFont="1" applyFill="1" applyBorder="1" applyAlignment="1" applyProtection="1">
      <alignment horizontal="center" vertical="center" wrapText="1"/>
    </xf>
    <xf numFmtId="0" fontId="42" fillId="30" borderId="19" xfId="415" applyNumberFormat="1" applyFont="1" applyFill="1" applyBorder="1" applyAlignment="1" applyProtection="1">
      <alignment horizontal="center" vertical="center" wrapText="1"/>
      <protection locked="0"/>
    </xf>
    <xf numFmtId="49" fontId="47" fillId="29" borderId="0" xfId="415" applyNumberFormat="1" applyFont="1" applyFill="1" applyBorder="1" applyAlignment="1" applyProtection="1">
      <alignment horizontal="center" vertical="center" wrapText="1"/>
    </xf>
    <xf numFmtId="14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0" xfId="415" applyNumberFormat="1" applyFont="1" applyFill="1" applyBorder="1" applyAlignment="1" applyProtection="1">
      <alignment horizontal="center" vertical="center" wrapText="1"/>
    </xf>
    <xf numFmtId="0" fontId="42" fillId="29" borderId="0" xfId="409" applyNumberFormat="1" applyFont="1" applyFill="1" applyBorder="1" applyAlignment="1" applyProtection="1">
      <alignment vertical="center" wrapText="1"/>
    </xf>
    <xf numFmtId="0" fontId="42" fillId="0" borderId="0" xfId="407" applyFont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horizontal="center" vertical="center" wrapText="1"/>
    </xf>
    <xf numFmtId="0" fontId="54" fillId="0" borderId="0" xfId="407" applyFont="1" applyFill="1" applyBorder="1" applyAlignment="1" applyProtection="1">
      <alignment vertical="center" wrapText="1"/>
    </xf>
    <xf numFmtId="49" fontId="54" fillId="0" borderId="0" xfId="415" applyNumberFormat="1" applyFont="1" applyFill="1" applyBorder="1" applyAlignment="1" applyProtection="1">
      <alignment horizontal="left" vertical="center" wrapText="1"/>
    </xf>
    <xf numFmtId="49" fontId="42" fillId="29" borderId="18" xfId="415" applyNumberFormat="1" applyFont="1" applyFill="1" applyBorder="1" applyAlignment="1" applyProtection="1">
      <alignment horizontal="center" vertical="center" wrapText="1"/>
    </xf>
    <xf numFmtId="49" fontId="42" fillId="29" borderId="13" xfId="415" applyNumberFormat="1" applyFont="1" applyFill="1" applyBorder="1" applyAlignment="1" applyProtection="1">
      <alignment horizontal="center" vertical="center" wrapText="1"/>
    </xf>
    <xf numFmtId="0" fontId="42" fillId="29" borderId="20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horizontal="center" vertical="center" wrapText="1"/>
    </xf>
    <xf numFmtId="0" fontId="42" fillId="0" borderId="0" xfId="407" applyFont="1" applyFill="1" applyAlignment="1" applyProtection="1">
      <alignment horizontal="center" vertical="center" wrapText="1"/>
    </xf>
    <xf numFmtId="0" fontId="42" fillId="0" borderId="0" xfId="407" applyFont="1" applyAlignment="1" applyProtection="1">
      <alignment horizontal="center" vertical="center" wrapText="1"/>
    </xf>
    <xf numFmtId="0" fontId="42" fillId="0" borderId="0" xfId="407" applyFont="1" applyFill="1" applyAlignment="1" applyProtection="1">
      <alignment vertical="center" wrapText="1"/>
    </xf>
    <xf numFmtId="0" fontId="52" fillId="29" borderId="14" xfId="411" applyNumberFormat="1" applyFont="1" applyFill="1" applyBorder="1" applyAlignment="1" applyProtection="1">
      <alignment horizontal="center" vertical="center" wrapText="1"/>
    </xf>
    <xf numFmtId="0" fontId="54" fillId="0" borderId="0" xfId="407" applyFont="1" applyAlignment="1" applyProtection="1">
      <alignment vertical="center" wrapText="1"/>
    </xf>
    <xf numFmtId="0" fontId="54" fillId="0" borderId="0" xfId="407" applyFont="1" applyAlignment="1" applyProtection="1">
      <alignment horizontal="center" vertical="center" wrapText="1"/>
    </xf>
    <xf numFmtId="0" fontId="42" fillId="29" borderId="0" xfId="415" applyNumberFormat="1" applyFont="1" applyFill="1" applyBorder="1" applyAlignment="1" applyProtection="1">
      <alignment horizontal="center" vertical="center" wrapText="1"/>
    </xf>
    <xf numFmtId="0" fontId="47" fillId="30" borderId="19" xfId="409" applyFont="1" applyFill="1" applyBorder="1" applyAlignment="1" applyProtection="1">
      <alignment horizontal="center" vertical="center" wrapText="1"/>
      <protection locked="0"/>
    </xf>
    <xf numFmtId="0" fontId="42" fillId="29" borderId="22" xfId="409" applyFont="1" applyFill="1" applyBorder="1" applyAlignment="1" applyProtection="1">
      <alignment horizontal="center" vertical="center" wrapText="1"/>
    </xf>
    <xf numFmtId="0" fontId="42" fillId="29" borderId="13" xfId="409" applyFont="1" applyFill="1" applyBorder="1" applyAlignment="1" applyProtection="1">
      <alignment horizontal="center" vertical="center" wrapText="1"/>
    </xf>
    <xf numFmtId="49" fontId="42" fillId="0" borderId="0" xfId="404" applyNumberFormat="1" applyProtection="1">
      <alignment vertical="top"/>
    </xf>
    <xf numFmtId="0" fontId="57" fillId="0" borderId="0" xfId="407" applyFont="1" applyAlignment="1" applyProtection="1">
      <alignment vertical="center" wrapText="1"/>
    </xf>
    <xf numFmtId="49" fontId="54" fillId="0" borderId="0" xfId="415" applyNumberFormat="1" applyFont="1" applyAlignment="1" applyProtection="1">
      <alignment horizontal="center" vertical="center" wrapText="1"/>
    </xf>
    <xf numFmtId="49" fontId="54" fillId="0" borderId="0" xfId="415" applyNumberFormat="1" applyFont="1" applyAlignment="1" applyProtection="1">
      <alignment horizontal="center" vertical="center"/>
    </xf>
    <xf numFmtId="49" fontId="42" fillId="29" borderId="23" xfId="415" applyNumberFormat="1" applyFont="1" applyFill="1" applyBorder="1" applyAlignment="1" applyProtection="1">
      <alignment horizontal="center" vertical="center" wrapText="1"/>
    </xf>
    <xf numFmtId="0" fontId="42" fillId="30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9" borderId="25" xfId="415" applyNumberFormat="1" applyFont="1" applyFill="1" applyBorder="1" applyAlignment="1" applyProtection="1">
      <alignment horizontal="center" vertical="center" wrapText="1"/>
    </xf>
    <xf numFmtId="0" fontId="42" fillId="29" borderId="26" xfId="415" applyNumberFormat="1" applyFont="1" applyFill="1" applyBorder="1" applyAlignment="1" applyProtection="1">
      <alignment horizontal="center" vertical="center" wrapText="1"/>
    </xf>
    <xf numFmtId="0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3" xfId="407" applyFont="1" applyFill="1" applyBorder="1" applyAlignment="1" applyProtection="1">
      <alignment horizontal="center" vertical="center" wrapText="1"/>
    </xf>
    <xf numFmtId="49" fontId="42" fillId="30" borderId="28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09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299" applyNumberFormat="1" applyFont="1" applyAlignment="1" applyProtection="1">
      <alignment horizontal="center" vertical="center"/>
    </xf>
    <xf numFmtId="49" fontId="42" fillId="25" borderId="30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31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9" xfId="415" applyNumberFormat="1" applyFont="1" applyFill="1" applyBorder="1" applyAlignment="1" applyProtection="1">
      <alignment horizontal="center" vertical="center" wrapText="1"/>
      <protection locked="0"/>
    </xf>
    <xf numFmtId="14" fontId="54" fillId="0" borderId="0" xfId="415" applyNumberFormat="1" applyFont="1" applyFill="1" applyBorder="1" applyAlignment="1" applyProtection="1">
      <alignment horizontal="center" vertical="center" wrapText="1"/>
    </xf>
    <xf numFmtId="49" fontId="42" fillId="0" borderId="0" xfId="405" applyProtection="1">
      <alignment vertical="top"/>
    </xf>
    <xf numFmtId="49" fontId="42" fillId="0" borderId="0" xfId="405" applyBorder="1" applyProtection="1">
      <alignment vertical="top"/>
    </xf>
    <xf numFmtId="49" fontId="42" fillId="29" borderId="16" xfId="405" applyFill="1" applyBorder="1" applyProtection="1">
      <alignment vertical="top"/>
    </xf>
    <xf numFmtId="49" fontId="42" fillId="29" borderId="17" xfId="405" applyFill="1" applyBorder="1" applyProtection="1">
      <alignment vertical="top"/>
    </xf>
    <xf numFmtId="49" fontId="42" fillId="29" borderId="18" xfId="405" applyFill="1" applyBorder="1" applyProtection="1">
      <alignment vertical="top"/>
    </xf>
    <xf numFmtId="49" fontId="42" fillId="29" borderId="0" xfId="405" applyFill="1" applyBorder="1" applyProtection="1">
      <alignment vertical="top"/>
    </xf>
    <xf numFmtId="0" fontId="52" fillId="29" borderId="0" xfId="411" applyNumberFormat="1" applyFont="1" applyFill="1" applyBorder="1" applyAlignment="1" applyProtection="1">
      <alignment horizontal="center" vertical="center" wrapText="1"/>
    </xf>
    <xf numFmtId="49" fontId="42" fillId="29" borderId="14" xfId="405" applyFill="1" applyBorder="1" applyProtection="1">
      <alignment vertical="top"/>
    </xf>
    <xf numFmtId="49" fontId="42" fillId="29" borderId="20" xfId="405" applyFill="1" applyBorder="1" applyProtection="1">
      <alignment vertical="top"/>
    </xf>
    <xf numFmtId="49" fontId="42" fillId="29" borderId="21" xfId="405" applyFill="1" applyBorder="1" applyProtection="1">
      <alignment vertical="top"/>
    </xf>
    <xf numFmtId="49" fontId="42" fillId="29" borderId="32" xfId="405" applyFill="1" applyBorder="1" applyProtection="1">
      <alignment vertical="top"/>
    </xf>
    <xf numFmtId="49" fontId="42" fillId="0" borderId="0" xfId="403" applyFont="1" applyProtection="1">
      <alignment vertical="top"/>
    </xf>
    <xf numFmtId="49" fontId="42" fillId="0" borderId="0" xfId="403" applyFont="1" applyAlignment="1" applyProtection="1">
      <alignment horizontal="center" vertical="top"/>
    </xf>
    <xf numFmtId="0" fontId="42" fillId="0" borderId="0" xfId="413" applyFont="1" applyAlignment="1" applyProtection="1">
      <alignment horizontal="center" vertical="center"/>
    </xf>
    <xf numFmtId="49" fontId="47" fillId="29" borderId="12" xfId="403" applyFont="1" applyFill="1" applyBorder="1" applyAlignment="1" applyProtection="1">
      <alignment horizontal="center" vertical="center"/>
    </xf>
    <xf numFmtId="49" fontId="47" fillId="29" borderId="33" xfId="403" applyFont="1" applyFill="1" applyBorder="1" applyAlignment="1" applyProtection="1">
      <alignment horizontal="center" vertical="center"/>
    </xf>
    <xf numFmtId="49" fontId="47" fillId="29" borderId="34" xfId="403" applyFont="1" applyFill="1" applyBorder="1" applyAlignment="1" applyProtection="1">
      <alignment horizontal="center" vertical="center"/>
    </xf>
    <xf numFmtId="49" fontId="42" fillId="0" borderId="0" xfId="403" applyProtection="1">
      <alignment vertical="top"/>
    </xf>
    <xf numFmtId="49" fontId="47" fillId="0" borderId="0" xfId="403" applyFont="1" applyProtection="1">
      <alignment vertical="top"/>
    </xf>
    <xf numFmtId="0" fontId="60" fillId="31" borderId="35" xfId="410" applyFont="1" applyFill="1" applyBorder="1" applyProtection="1"/>
    <xf numFmtId="0" fontId="60" fillId="31" borderId="36" xfId="410" applyFont="1" applyFill="1" applyBorder="1" applyProtection="1"/>
    <xf numFmtId="0" fontId="59" fillId="31" borderId="36" xfId="299" applyFont="1" applyFill="1" applyBorder="1" applyAlignment="1" applyProtection="1">
      <alignment vertical="center"/>
    </xf>
    <xf numFmtId="0" fontId="60" fillId="31" borderId="31" xfId="410" applyFont="1" applyFill="1" applyBorder="1" applyAlignment="1" applyProtection="1">
      <alignment horizontal="center"/>
    </xf>
    <xf numFmtId="0" fontId="42" fillId="29" borderId="37" xfId="0" applyFont="1" applyFill="1" applyBorder="1" applyAlignment="1" applyProtection="1">
      <alignment horizontal="center" vertical="center"/>
    </xf>
    <xf numFmtId="0" fontId="42" fillId="0" borderId="0" xfId="0" applyFont="1" applyProtection="1"/>
    <xf numFmtId="0" fontId="47" fillId="0" borderId="0" xfId="0" applyFont="1" applyProtection="1"/>
    <xf numFmtId="0" fontId="42" fillId="29" borderId="16" xfId="0" applyFont="1" applyFill="1" applyBorder="1" applyProtection="1"/>
    <xf numFmtId="0" fontId="42" fillId="29" borderId="17" xfId="0" applyFont="1" applyFill="1" applyBorder="1" applyProtection="1"/>
    <xf numFmtId="0" fontId="42" fillId="29" borderId="38" xfId="0" applyFont="1" applyFill="1" applyBorder="1" applyProtection="1"/>
    <xf numFmtId="0" fontId="42" fillId="29" borderId="18" xfId="0" applyFont="1" applyFill="1" applyBorder="1" applyProtection="1"/>
    <xf numFmtId="0" fontId="47" fillId="29" borderId="0" xfId="0" applyFont="1" applyFill="1" applyBorder="1" applyAlignment="1" applyProtection="1">
      <alignment horizontal="center" wrapText="1"/>
    </xf>
    <xf numFmtId="0" fontId="47" fillId="29" borderId="14" xfId="0" applyFont="1" applyFill="1" applyBorder="1" applyAlignment="1" applyProtection="1">
      <alignment horizontal="center" wrapText="1"/>
    </xf>
    <xf numFmtId="0" fontId="47" fillId="0" borderId="0" xfId="0" applyFont="1" applyAlignment="1" applyProtection="1">
      <alignment horizontal="center" wrapText="1"/>
    </xf>
    <xf numFmtId="0" fontId="47" fillId="0" borderId="0" xfId="0" applyFont="1" applyAlignment="1" applyProtection="1"/>
    <xf numFmtId="0" fontId="42" fillId="0" borderId="0" xfId="0" applyFont="1" applyAlignment="1" applyProtection="1">
      <alignment wrapText="1"/>
    </xf>
    <xf numFmtId="0" fontId="42" fillId="29" borderId="18" xfId="0" applyFont="1" applyFill="1" applyBorder="1" applyAlignment="1" applyProtection="1">
      <alignment wrapText="1"/>
    </xf>
    <xf numFmtId="0" fontId="47" fillId="29" borderId="14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7" fillId="0" borderId="0" xfId="0" applyFont="1" applyAlignment="1" applyProtection="1">
      <alignment wrapText="1"/>
    </xf>
    <xf numFmtId="0" fontId="47" fillId="29" borderId="25" xfId="0" applyFont="1" applyFill="1" applyBorder="1" applyAlignment="1" applyProtection="1">
      <alignment horizontal="center" vertical="center" wrapText="1"/>
    </xf>
    <xf numFmtId="0" fontId="47" fillId="29" borderId="39" xfId="0" applyFont="1" applyFill="1" applyBorder="1" applyAlignment="1" applyProtection="1">
      <alignment horizontal="center" vertical="center" wrapText="1"/>
    </xf>
    <xf numFmtId="0" fontId="47" fillId="29" borderId="19" xfId="0" applyFont="1" applyFill="1" applyBorder="1" applyAlignment="1" applyProtection="1">
      <alignment horizontal="center" vertical="center" wrapText="1"/>
    </xf>
    <xf numFmtId="0" fontId="58" fillId="29" borderId="40" xfId="0" applyFont="1" applyFill="1" applyBorder="1" applyAlignment="1" applyProtection="1">
      <alignment horizontal="center" vertical="center" wrapText="1"/>
    </xf>
    <xf numFmtId="0" fontId="58" fillId="29" borderId="41" xfId="0" applyFont="1" applyFill="1" applyBorder="1" applyAlignment="1" applyProtection="1">
      <alignment horizontal="center" vertical="center" wrapText="1"/>
    </xf>
    <xf numFmtId="0" fontId="58" fillId="29" borderId="4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right" vertical="top"/>
    </xf>
    <xf numFmtId="0" fontId="42" fillId="29" borderId="18" xfId="0" applyFont="1" applyFill="1" applyBorder="1" applyAlignment="1" applyProtection="1">
      <alignment horizontal="right" vertical="top"/>
    </xf>
    <xf numFmtId="0" fontId="42" fillId="29" borderId="43" xfId="0" applyFont="1" applyFill="1" applyBorder="1" applyAlignment="1" applyProtection="1">
      <alignment horizontal="center" vertical="center"/>
    </xf>
    <xf numFmtId="0" fontId="42" fillId="29" borderId="44" xfId="0" applyFont="1" applyFill="1" applyBorder="1" applyAlignment="1" applyProtection="1">
      <alignment vertical="center" wrapText="1"/>
    </xf>
    <xf numFmtId="0" fontId="42" fillId="29" borderId="14" xfId="0" applyFont="1" applyFill="1" applyBorder="1" applyProtection="1"/>
    <xf numFmtId="0" fontId="42" fillId="29" borderId="13" xfId="0" applyFont="1" applyFill="1" applyBorder="1" applyAlignment="1" applyProtection="1">
      <alignment vertical="center" wrapText="1"/>
    </xf>
    <xf numFmtId="0" fontId="42" fillId="29" borderId="27" xfId="0" applyFont="1" applyFill="1" applyBorder="1" applyAlignment="1" applyProtection="1">
      <alignment horizontal="center" vertical="center"/>
    </xf>
    <xf numFmtId="0" fontId="42" fillId="29" borderId="23" xfId="0" applyFont="1" applyFill="1" applyBorder="1" applyAlignment="1" applyProtection="1">
      <alignment vertical="center" wrapText="1"/>
    </xf>
    <xf numFmtId="0" fontId="42" fillId="29" borderId="20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wrapText="1"/>
    </xf>
    <xf numFmtId="0" fontId="42" fillId="29" borderId="21" xfId="0" applyFont="1" applyFill="1" applyBorder="1" applyProtection="1"/>
    <xf numFmtId="0" fontId="42" fillId="29" borderId="32" xfId="0" applyFont="1" applyFill="1" applyBorder="1" applyProtection="1"/>
    <xf numFmtId="0" fontId="42" fillId="0" borderId="0" xfId="0" applyFont="1" applyBorder="1" applyAlignment="1" applyProtection="1">
      <alignment wrapText="1"/>
    </xf>
    <xf numFmtId="0" fontId="42" fillId="0" borderId="0" xfId="0" applyFont="1" applyFill="1" applyBorder="1" applyProtection="1"/>
    <xf numFmtId="0" fontId="42" fillId="29" borderId="45" xfId="0" applyFont="1" applyFill="1" applyBorder="1" applyAlignment="1" applyProtection="1">
      <alignment vertical="center" wrapText="1"/>
    </xf>
    <xf numFmtId="0" fontId="59" fillId="29" borderId="0" xfId="299" applyFont="1" applyFill="1" applyAlignment="1" applyProtection="1"/>
    <xf numFmtId="49" fontId="42" fillId="29" borderId="37" xfId="0" applyNumberFormat="1" applyFont="1" applyFill="1" applyBorder="1" applyAlignment="1" applyProtection="1">
      <alignment horizontal="center" vertical="center"/>
    </xf>
    <xf numFmtId="0" fontId="42" fillId="29" borderId="46" xfId="0" applyFont="1" applyFill="1" applyBorder="1" applyAlignment="1" applyProtection="1">
      <alignment horizontal="center" vertical="center" wrapText="1"/>
    </xf>
    <xf numFmtId="4" fontId="42" fillId="26" borderId="24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29" borderId="16" xfId="0" applyFont="1" applyFill="1" applyBorder="1" applyAlignment="1" applyProtection="1">
      <alignment horizontal="center" vertical="center" wrapText="1"/>
    </xf>
    <xf numFmtId="0" fontId="42" fillId="0" borderId="0" xfId="0" applyFont="1" applyBorder="1" applyProtection="1"/>
    <xf numFmtId="49" fontId="42" fillId="29" borderId="27" xfId="0" applyNumberFormat="1" applyFont="1" applyFill="1" applyBorder="1" applyAlignment="1" applyProtection="1">
      <alignment horizontal="center" vertical="center"/>
    </xf>
    <xf numFmtId="0" fontId="42" fillId="29" borderId="47" xfId="0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Protection="1"/>
    <xf numFmtId="4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48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/>
      <protection locked="0"/>
    </xf>
    <xf numFmtId="4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29" xfId="0" applyNumberFormat="1" applyFont="1" applyFill="1" applyBorder="1" applyAlignment="1" applyProtection="1">
      <alignment horizontal="center" vertical="center"/>
      <protection locked="0"/>
    </xf>
    <xf numFmtId="49" fontId="42" fillId="0" borderId="0" xfId="406" applyProtection="1">
      <alignment vertical="top"/>
    </xf>
    <xf numFmtId="3" fontId="42" fillId="25" borderId="49" xfId="0" applyNumberFormat="1" applyFont="1" applyFill="1" applyBorder="1" applyAlignment="1" applyProtection="1">
      <alignment horizontal="center" vertical="center"/>
      <protection locked="0"/>
    </xf>
    <xf numFmtId="0" fontId="42" fillId="27" borderId="15" xfId="0" applyFont="1" applyFill="1" applyBorder="1" applyAlignment="1" applyProtection="1">
      <alignment horizontal="center" vertical="center"/>
    </xf>
    <xf numFmtId="0" fontId="42" fillId="27" borderId="50" xfId="0" applyNumberFormat="1" applyFont="1" applyFill="1" applyBorder="1" applyAlignment="1" applyProtection="1">
      <alignment horizontal="left" vertical="center" wrapText="1"/>
    </xf>
    <xf numFmtId="0" fontId="59" fillId="32" borderId="28" xfId="299" applyFont="1" applyFill="1" applyBorder="1" applyAlignment="1" applyProtection="1">
      <alignment horizontal="center" vertical="center"/>
    </xf>
    <xf numFmtId="0" fontId="42" fillId="29" borderId="13" xfId="0" applyNumberFormat="1" applyFont="1" applyFill="1" applyBorder="1" applyAlignment="1" applyProtection="1">
      <alignment horizontal="left" vertical="center" wrapText="1"/>
    </xf>
    <xf numFmtId="0" fontId="59" fillId="32" borderId="24" xfId="299" applyFont="1" applyFill="1" applyBorder="1" applyAlignment="1" applyProtection="1">
      <alignment horizontal="center" vertical="center"/>
    </xf>
    <xf numFmtId="0" fontId="42" fillId="27" borderId="37" xfId="0" applyFont="1" applyFill="1" applyBorder="1" applyAlignment="1" applyProtection="1">
      <alignment horizontal="center" vertical="center"/>
    </xf>
    <xf numFmtId="0" fontId="42" fillId="27" borderId="13" xfId="0" applyNumberFormat="1" applyFont="1" applyFill="1" applyBorder="1" applyAlignment="1" applyProtection="1">
      <alignment horizontal="left" vertical="center" wrapText="1"/>
    </xf>
    <xf numFmtId="0" fontId="42" fillId="27" borderId="27" xfId="0" applyFont="1" applyFill="1" applyBorder="1" applyAlignment="1" applyProtection="1">
      <alignment horizontal="center" vertical="center"/>
    </xf>
    <xf numFmtId="0" fontId="59" fillId="32" borderId="29" xfId="299" applyFont="1" applyFill="1" applyBorder="1" applyAlignment="1" applyProtection="1">
      <alignment horizontal="center" vertical="center"/>
    </xf>
    <xf numFmtId="0" fontId="59" fillId="0" borderId="0" xfId="299" applyFont="1" applyAlignment="1" applyProtection="1"/>
    <xf numFmtId="0" fontId="0" fillId="29" borderId="51" xfId="0" applyFill="1" applyBorder="1"/>
    <xf numFmtId="0" fontId="59" fillId="29" borderId="51" xfId="299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wrapText="1"/>
    </xf>
    <xf numFmtId="0" fontId="47" fillId="33" borderId="0" xfId="0" applyFont="1" applyFill="1" applyBorder="1" applyAlignment="1" applyProtection="1">
      <alignment horizontal="center" vertical="center" wrapText="1"/>
    </xf>
    <xf numFmtId="0" fontId="47" fillId="29" borderId="0" xfId="0" applyFont="1" applyFill="1" applyBorder="1" applyAlignment="1" applyProtection="1">
      <alignment horizontal="center" vertical="center" wrapText="1"/>
    </xf>
    <xf numFmtId="0" fontId="58" fillId="29" borderId="0" xfId="0" applyFont="1" applyFill="1" applyBorder="1" applyAlignment="1" applyProtection="1">
      <alignment horizontal="center" vertical="center" wrapText="1"/>
    </xf>
    <xf numFmtId="0" fontId="42" fillId="0" borderId="13" xfId="0" applyFont="1" applyFill="1" applyBorder="1" applyAlignment="1" applyProtection="1">
      <alignment vertical="center" wrapText="1"/>
    </xf>
    <xf numFmtId="0" fontId="42" fillId="0" borderId="13" xfId="0" applyFont="1" applyFill="1" applyBorder="1" applyAlignment="1" applyProtection="1">
      <alignment horizontal="left" vertical="center" wrapText="1" indent="2"/>
    </xf>
    <xf numFmtId="2" fontId="42" fillId="25" borderId="46" xfId="0" applyNumberFormat="1" applyFont="1" applyFill="1" applyBorder="1" applyAlignment="1" applyProtection="1">
      <alignment horizontal="center" vertical="center"/>
      <protection locked="0"/>
    </xf>
    <xf numFmtId="0" fontId="42" fillId="29" borderId="13" xfId="0" applyFont="1" applyFill="1" applyBorder="1" applyAlignment="1" applyProtection="1">
      <alignment horizontal="left" vertical="center" wrapText="1" indent="1"/>
    </xf>
    <xf numFmtId="0" fontId="42" fillId="0" borderId="0" xfId="0" applyFont="1" applyFill="1" applyProtection="1"/>
    <xf numFmtId="0" fontId="60" fillId="31" borderId="0" xfId="410" applyFont="1" applyFill="1" applyBorder="1" applyAlignment="1" applyProtection="1">
      <alignment horizontal="center"/>
    </xf>
    <xf numFmtId="49" fontId="42" fillId="29" borderId="52" xfId="0" applyNumberFormat="1" applyFont="1" applyFill="1" applyBorder="1" applyAlignment="1" applyProtection="1">
      <alignment horizontal="center" vertical="center"/>
    </xf>
    <xf numFmtId="0" fontId="42" fillId="29" borderId="40" xfId="0" applyFont="1" applyFill="1" applyBorder="1" applyAlignment="1" applyProtection="1">
      <alignment horizontal="center" vertical="center"/>
    </xf>
    <xf numFmtId="0" fontId="42" fillId="29" borderId="41" xfId="0" applyFont="1" applyFill="1" applyBorder="1" applyAlignment="1" applyProtection="1">
      <alignment vertical="center" wrapText="1"/>
    </xf>
    <xf numFmtId="0" fontId="42" fillId="29" borderId="52" xfId="0" applyFont="1" applyFill="1" applyBorder="1" applyAlignment="1" applyProtection="1">
      <alignment horizontal="center" vertical="center"/>
    </xf>
    <xf numFmtId="49" fontId="42" fillId="25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25" borderId="21" xfId="0" applyNumberFormat="1" applyFont="1" applyFill="1" applyBorder="1" applyAlignment="1" applyProtection="1">
      <alignment horizontal="center" vertical="center"/>
      <protection locked="0"/>
    </xf>
    <xf numFmtId="49" fontId="42" fillId="25" borderId="36" xfId="0" applyNumberFormat="1" applyFont="1" applyFill="1" applyBorder="1" applyAlignment="1" applyProtection="1">
      <alignment horizontal="center" vertical="center"/>
      <protection locked="0"/>
    </xf>
    <xf numFmtId="2" fontId="42" fillId="25" borderId="36" xfId="0" applyNumberFormat="1" applyFont="1" applyFill="1" applyBorder="1" applyAlignment="1" applyProtection="1">
      <alignment horizontal="center" vertical="center"/>
      <protection locked="0"/>
    </xf>
    <xf numFmtId="4" fontId="42" fillId="26" borderId="46" xfId="0" applyNumberFormat="1" applyFont="1" applyFill="1" applyBorder="1" applyAlignment="1" applyProtection="1">
      <alignment horizontal="center" vertical="center"/>
    </xf>
    <xf numFmtId="4" fontId="42" fillId="25" borderId="36" xfId="0" applyNumberFormat="1" applyFont="1" applyFill="1" applyBorder="1" applyAlignment="1" applyProtection="1">
      <alignment horizontal="center" vertical="center"/>
      <protection locked="0"/>
    </xf>
    <xf numFmtId="0" fontId="42" fillId="30" borderId="45" xfId="0" applyFont="1" applyFill="1" applyBorder="1" applyAlignment="1" applyProtection="1">
      <alignment horizontal="left" vertical="center" wrapText="1" indent="1"/>
      <protection locked="0"/>
    </xf>
    <xf numFmtId="4" fontId="42" fillId="26" borderId="16" xfId="0" applyNumberFormat="1" applyFont="1" applyFill="1" applyBorder="1" applyAlignment="1" applyProtection="1">
      <alignment horizontal="center" vertical="center"/>
    </xf>
    <xf numFmtId="0" fontId="60" fillId="31" borderId="36" xfId="410" applyFont="1" applyFill="1" applyBorder="1" applyAlignment="1" applyProtection="1">
      <alignment horizontal="center"/>
    </xf>
    <xf numFmtId="4" fontId="42" fillId="26" borderId="20" xfId="0" applyNumberFormat="1" applyFont="1" applyFill="1" applyBorder="1" applyAlignment="1" applyProtection="1">
      <alignment horizontal="center" vertical="center"/>
    </xf>
    <xf numFmtId="4" fontId="42" fillId="25" borderId="17" xfId="0" applyNumberFormat="1" applyFont="1" applyFill="1" applyBorder="1" applyAlignment="1" applyProtection="1">
      <alignment horizontal="center" vertical="center"/>
      <protection locked="0"/>
    </xf>
    <xf numFmtId="4" fontId="42" fillId="26" borderId="47" xfId="0" applyNumberFormat="1" applyFont="1" applyFill="1" applyBorder="1" applyAlignment="1" applyProtection="1">
      <alignment horizontal="center" vertical="center"/>
    </xf>
    <xf numFmtId="0" fontId="42" fillId="29" borderId="0" xfId="0" applyFont="1" applyFill="1" applyBorder="1" applyProtection="1"/>
    <xf numFmtId="49" fontId="42" fillId="0" borderId="37" xfId="0" applyNumberFormat="1" applyFont="1" applyFill="1" applyBorder="1" applyAlignment="1" applyProtection="1">
      <alignment horizontal="center" vertical="center"/>
    </xf>
    <xf numFmtId="49" fontId="42" fillId="0" borderId="43" xfId="0" applyNumberFormat="1" applyFont="1" applyFill="1" applyBorder="1" applyAlignment="1" applyProtection="1">
      <alignment horizontal="center" vertical="center"/>
    </xf>
    <xf numFmtId="49" fontId="42" fillId="0" borderId="52" xfId="0" applyNumberFormat="1" applyFont="1" applyFill="1" applyBorder="1" applyAlignment="1" applyProtection="1">
      <alignment horizontal="center" vertical="center"/>
    </xf>
    <xf numFmtId="49" fontId="42" fillId="0" borderId="27" xfId="0" applyNumberFormat="1" applyFont="1" applyFill="1" applyBorder="1" applyAlignment="1" applyProtection="1">
      <alignment horizontal="center" vertical="center"/>
    </xf>
    <xf numFmtId="0" fontId="42" fillId="29" borderId="36" xfId="0" applyFont="1" applyFill="1" applyBorder="1" applyProtection="1"/>
    <xf numFmtId="0" fontId="42" fillId="0" borderId="21" xfId="0" applyFont="1" applyBorder="1" applyProtection="1"/>
    <xf numFmtId="0" fontId="58" fillId="29" borderId="25" xfId="0" applyFont="1" applyFill="1" applyBorder="1" applyAlignment="1" applyProtection="1">
      <alignment horizontal="center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2" fillId="29" borderId="25" xfId="409" applyFont="1" applyFill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vertical="center" wrapText="1"/>
    </xf>
    <xf numFmtId="0" fontId="42" fillId="33" borderId="38" xfId="407" applyFont="1" applyFill="1" applyBorder="1" applyAlignment="1" applyProtection="1">
      <alignment vertical="center" wrapText="1"/>
    </xf>
    <xf numFmtId="0" fontId="42" fillId="33" borderId="14" xfId="407" applyFont="1" applyFill="1" applyBorder="1" applyAlignment="1" applyProtection="1">
      <alignment vertical="center" wrapText="1"/>
    </xf>
    <xf numFmtId="0" fontId="42" fillId="33" borderId="32" xfId="407" applyFont="1" applyFill="1" applyBorder="1" applyAlignment="1" applyProtection="1">
      <alignment vertical="center" wrapText="1"/>
    </xf>
    <xf numFmtId="49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33" xfId="387" applyFont="1" applyFill="1" applyBorder="1" applyAlignment="1" applyProtection="1">
      <alignment horizontal="center" vertical="center" wrapText="1"/>
    </xf>
    <xf numFmtId="49" fontId="42" fillId="25" borderId="24" xfId="387" applyNumberFormat="1" applyFont="1" applyFill="1" applyBorder="1" applyAlignment="1" applyProtection="1">
      <alignment vertical="center" wrapText="1"/>
      <protection locked="0"/>
    </xf>
    <xf numFmtId="14" fontId="42" fillId="25" borderId="13" xfId="387" applyNumberFormat="1" applyFont="1" applyFill="1" applyBorder="1" applyAlignment="1" applyProtection="1">
      <alignment vertical="center" wrapText="1"/>
      <protection locked="0"/>
    </xf>
    <xf numFmtId="49" fontId="42" fillId="25" borderId="13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13" xfId="387" applyNumberFormat="1" applyFont="1" applyFill="1" applyBorder="1" applyAlignment="1" applyProtection="1">
      <alignment vertical="center" wrapText="1"/>
      <protection locked="0"/>
    </xf>
    <xf numFmtId="0" fontId="59" fillId="33" borderId="0" xfId="299" applyFont="1" applyFill="1" applyBorder="1" applyAlignment="1" applyProtection="1"/>
    <xf numFmtId="0" fontId="42" fillId="33" borderId="18" xfId="0" applyFont="1" applyFill="1" applyBorder="1" applyAlignment="1" applyProtection="1">
      <alignment horizontal="right" vertical="top"/>
    </xf>
    <xf numFmtId="0" fontId="42" fillId="33" borderId="18" xfId="0" applyFont="1" applyFill="1" applyBorder="1" applyProtection="1"/>
    <xf numFmtId="0" fontId="42" fillId="33" borderId="20" xfId="0" applyFont="1" applyFill="1" applyBorder="1" applyProtection="1"/>
    <xf numFmtId="0" fontId="42" fillId="33" borderId="21" xfId="0" applyFont="1" applyFill="1" applyBorder="1" applyProtection="1"/>
    <xf numFmtId="0" fontId="42" fillId="33" borderId="32" xfId="0" applyFont="1" applyFill="1" applyBorder="1" applyProtection="1"/>
    <xf numFmtId="49" fontId="42" fillId="0" borderId="24" xfId="0" applyNumberFormat="1" applyFont="1" applyFill="1" applyBorder="1" applyAlignment="1" applyProtection="1">
      <alignment horizontal="center" vertical="center" wrapText="1" shrinkToFit="1"/>
    </xf>
    <xf numFmtId="49" fontId="42" fillId="0" borderId="24" xfId="0" applyNumberFormat="1" applyFont="1" applyFill="1" applyBorder="1" applyAlignment="1" applyProtection="1">
      <alignment horizontal="center" vertical="center"/>
    </xf>
    <xf numFmtId="2" fontId="42" fillId="0" borderId="24" xfId="0" applyNumberFormat="1" applyFont="1" applyFill="1" applyBorder="1" applyAlignment="1" applyProtection="1">
      <alignment horizontal="center" vertical="center"/>
    </xf>
    <xf numFmtId="49" fontId="60" fillId="31" borderId="35" xfId="410" applyNumberFormat="1" applyFont="1" applyFill="1" applyBorder="1" applyProtection="1"/>
    <xf numFmtId="3" fontId="42" fillId="25" borderId="42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42" fillId="30" borderId="19" xfId="407" applyFont="1" applyFill="1" applyBorder="1" applyAlignment="1" applyProtection="1">
      <alignment horizontal="center" vertical="center" wrapText="1"/>
      <protection locked="0"/>
    </xf>
    <xf numFmtId="0" fontId="47" fillId="29" borderId="34" xfId="387" applyFont="1" applyFill="1" applyBorder="1" applyAlignment="1" applyProtection="1">
      <alignment horizontal="center" vertical="center" wrapText="1"/>
    </xf>
    <xf numFmtId="0" fontId="59" fillId="0" borderId="0" xfId="299" applyFont="1" applyAlignment="1" applyProtection="1">
      <alignment vertical="center"/>
    </xf>
    <xf numFmtId="49" fontId="47" fillId="25" borderId="36" xfId="0" applyNumberFormat="1" applyFont="1" applyFill="1" applyBorder="1" applyAlignment="1" applyProtection="1">
      <alignment horizontal="center" vertical="center"/>
      <protection locked="0"/>
    </xf>
    <xf numFmtId="0" fontId="59" fillId="29" borderId="14" xfId="299" applyFont="1" applyFill="1" applyBorder="1" applyAlignment="1" applyProtection="1">
      <alignment horizontal="center" vertical="center"/>
    </xf>
    <xf numFmtId="0" fontId="42" fillId="0" borderId="45" xfId="0" applyFont="1" applyFill="1" applyBorder="1" applyAlignment="1" applyProtection="1">
      <alignment horizontal="left" vertical="center" wrapText="1" indent="1"/>
    </xf>
    <xf numFmtId="0" fontId="42" fillId="0" borderId="13" xfId="0" applyFont="1" applyFill="1" applyBorder="1" applyAlignment="1" applyProtection="1">
      <alignment horizontal="left" vertical="center" wrapText="1"/>
    </xf>
    <xf numFmtId="0" fontId="47" fillId="0" borderId="45" xfId="0" applyFont="1" applyFill="1" applyBorder="1" applyAlignment="1" applyProtection="1">
      <alignment horizontal="left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23" xfId="0" applyFont="1" applyFill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horizontal="left" vertical="center" wrapText="1"/>
    </xf>
    <xf numFmtId="49" fontId="42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4" xfId="0" applyNumberFormat="1" applyFont="1" applyFill="1" applyBorder="1" applyAlignment="1" applyProtection="1">
      <alignment horizontal="center" vertical="center"/>
    </xf>
    <xf numFmtId="2" fontId="42" fillId="0" borderId="54" xfId="0" applyNumberFormat="1" applyFont="1" applyFill="1" applyBorder="1" applyAlignment="1" applyProtection="1">
      <alignment horizontal="center" vertical="center"/>
    </xf>
    <xf numFmtId="4" fontId="42" fillId="25" borderId="54" xfId="0" applyNumberFormat="1" applyFont="1" applyFill="1" applyBorder="1" applyAlignment="1" applyProtection="1">
      <alignment horizontal="center" vertical="center"/>
      <protection locked="0"/>
    </xf>
    <xf numFmtId="0" fontId="60" fillId="31" borderId="55" xfId="410" applyFont="1" applyFill="1" applyBorder="1" applyAlignment="1" applyProtection="1">
      <alignment horizontal="center"/>
    </xf>
    <xf numFmtId="4" fontId="42" fillId="26" borderId="54" xfId="0" applyNumberFormat="1" applyFont="1" applyFill="1" applyBorder="1" applyAlignment="1" applyProtection="1">
      <alignment horizontal="center" vertical="center"/>
    </xf>
    <xf numFmtId="4" fontId="42" fillId="25" borderId="56" xfId="0" applyNumberFormat="1" applyFont="1" applyFill="1" applyBorder="1" applyAlignment="1" applyProtection="1">
      <alignment horizontal="center" vertical="center"/>
      <protection locked="0"/>
    </xf>
    <xf numFmtId="0" fontId="59" fillId="29" borderId="21" xfId="299" applyFont="1" applyFill="1" applyBorder="1" applyAlignment="1" applyProtection="1">
      <alignment horizontal="center" vertical="center"/>
    </xf>
    <xf numFmtId="0" fontId="47" fillId="29" borderId="12" xfId="0" applyFont="1" applyFill="1" applyBorder="1" applyAlignment="1" applyProtection="1">
      <alignment horizontal="center" vertical="center" wrapText="1"/>
    </xf>
    <xf numFmtId="0" fontId="47" fillId="29" borderId="33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34" xfId="0" applyFont="1" applyFill="1" applyBorder="1" applyAlignment="1" applyProtection="1">
      <alignment horizontal="center" vertical="center" wrapText="1"/>
    </xf>
    <xf numFmtId="49" fontId="42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0" borderId="49" xfId="0" applyNumberFormat="1" applyFont="1" applyFill="1" applyBorder="1" applyAlignment="1" applyProtection="1">
      <alignment horizontal="center" vertical="center" wrapText="1" shrinkToFit="1"/>
    </xf>
    <xf numFmtId="0" fontId="58" fillId="29" borderId="19" xfId="0" applyFont="1" applyFill="1" applyBorder="1" applyAlignment="1" applyProtection="1">
      <alignment horizontal="center" vertical="center" wrapText="1"/>
    </xf>
    <xf numFmtId="0" fontId="52" fillId="29" borderId="36" xfId="411" applyNumberFormat="1" applyFont="1" applyFill="1" applyBorder="1" applyAlignment="1" applyProtection="1">
      <alignment vertical="center" wrapText="1"/>
    </xf>
    <xf numFmtId="0" fontId="42" fillId="0" borderId="0" xfId="401" applyFont="1" applyAlignment="1" applyProtection="1">
      <alignment wrapText="1"/>
    </xf>
    <xf numFmtId="0" fontId="42" fillId="29" borderId="18" xfId="401" applyFont="1" applyFill="1" applyBorder="1" applyAlignment="1" applyProtection="1">
      <alignment wrapText="1"/>
    </xf>
    <xf numFmtId="0" fontId="42" fillId="29" borderId="0" xfId="401" applyFont="1" applyFill="1" applyBorder="1" applyAlignment="1" applyProtection="1">
      <alignment wrapText="1"/>
    </xf>
    <xf numFmtId="0" fontId="42" fillId="29" borderId="0" xfId="411" applyFont="1" applyFill="1" applyBorder="1" applyAlignment="1" applyProtection="1">
      <alignment wrapText="1"/>
    </xf>
    <xf numFmtId="0" fontId="42" fillId="29" borderId="14" xfId="411" applyFont="1" applyFill="1" applyBorder="1" applyAlignment="1" applyProtection="1">
      <alignment wrapText="1"/>
    </xf>
    <xf numFmtId="0" fontId="42" fillId="0" borderId="0" xfId="411" applyFont="1" applyAlignment="1" applyProtection="1">
      <alignment wrapText="1"/>
    </xf>
    <xf numFmtId="49" fontId="47" fillId="29" borderId="0" xfId="408" applyFont="1" applyFill="1" applyBorder="1" applyAlignment="1" applyProtection="1">
      <alignment horizontal="left" vertical="center" indent="2"/>
    </xf>
    <xf numFmtId="0" fontId="61" fillId="33" borderId="0" xfId="0" applyFont="1" applyFill="1" applyBorder="1" applyAlignment="1" applyProtection="1">
      <alignment horizontal="center" wrapText="1"/>
    </xf>
    <xf numFmtId="49" fontId="42" fillId="0" borderId="22" xfId="0" applyNumberFormat="1" applyFont="1" applyFill="1" applyBorder="1" applyAlignment="1" applyProtection="1">
      <alignment horizontal="center" vertical="center"/>
    </xf>
    <xf numFmtId="2" fontId="42" fillId="0" borderId="22" xfId="0" applyNumberFormat="1" applyFont="1" applyFill="1" applyBorder="1" applyAlignment="1" applyProtection="1">
      <alignment horizontal="center" vertical="center"/>
    </xf>
    <xf numFmtId="4" fontId="42" fillId="0" borderId="22" xfId="0" applyNumberFormat="1" applyFont="1" applyFill="1" applyBorder="1" applyAlignment="1" applyProtection="1">
      <alignment horizontal="center" vertical="center"/>
    </xf>
    <xf numFmtId="0" fontId="42" fillId="0" borderId="14" xfId="409" applyFont="1" applyFill="1" applyBorder="1" applyAlignment="1" applyProtection="1">
      <alignment vertical="center" wrapText="1"/>
    </xf>
    <xf numFmtId="49" fontId="47" fillId="27" borderId="13" xfId="406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Alignment="1" applyProtection="1">
      <alignment horizontal="center" vertical="center" wrapText="1"/>
    </xf>
    <xf numFmtId="0" fontId="42" fillId="30" borderId="49" xfId="409" applyFont="1" applyFill="1" applyBorder="1" applyAlignment="1" applyProtection="1">
      <alignment horizontal="center" vertical="center" wrapText="1"/>
      <protection locked="0"/>
    </xf>
    <xf numFmtId="49" fontId="47" fillId="30" borderId="46" xfId="0" applyNumberFormat="1" applyFont="1" applyFill="1" applyBorder="1" applyAlignment="1" applyProtection="1">
      <alignment horizontal="center" vertical="center"/>
      <protection locked="0"/>
    </xf>
    <xf numFmtId="165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48" xfId="0" applyNumberFormat="1" applyFont="1" applyFill="1" applyBorder="1" applyAlignment="1" applyProtection="1">
      <alignment horizontal="center" vertical="center"/>
      <protection locked="0"/>
    </xf>
    <xf numFmtId="3" fontId="42" fillId="25" borderId="29" xfId="0" applyNumberFormat="1" applyFont="1" applyFill="1" applyBorder="1" applyAlignment="1" applyProtection="1">
      <alignment horizontal="center" vertical="center"/>
      <protection locked="0"/>
    </xf>
    <xf numFmtId="4" fontId="42" fillId="26" borderId="13" xfId="0" applyNumberFormat="1" applyFont="1" applyFill="1" applyBorder="1" applyAlignment="1" applyProtection="1">
      <alignment horizontal="center" vertical="center"/>
    </xf>
    <xf numFmtId="0" fontId="42" fillId="25" borderId="29" xfId="0" applyNumberFormat="1" applyFont="1" applyFill="1" applyBorder="1" applyAlignment="1" applyProtection="1">
      <alignment horizontal="center" vertical="center"/>
      <protection locked="0"/>
    </xf>
    <xf numFmtId="0" fontId="42" fillId="29" borderId="53" xfId="407" applyFont="1" applyFill="1" applyBorder="1" applyAlignment="1" applyProtection="1">
      <alignment horizontal="center" vertical="center" wrapText="1"/>
    </xf>
    <xf numFmtId="0" fontId="47" fillId="30" borderId="56" xfId="407" applyFont="1" applyFill="1" applyBorder="1" applyAlignment="1" applyProtection="1">
      <alignment horizontal="center" vertical="center" wrapText="1"/>
      <protection locked="0"/>
    </xf>
    <xf numFmtId="49" fontId="47" fillId="0" borderId="37" xfId="387" applyNumberFormat="1" applyFont="1" applyBorder="1" applyAlignment="1" applyProtection="1">
      <alignment horizontal="center" vertical="center" wrapText="1"/>
    </xf>
    <xf numFmtId="0" fontId="47" fillId="0" borderId="13" xfId="387" applyFont="1" applyBorder="1" applyAlignment="1" applyProtection="1">
      <alignment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43" xfId="415" applyNumberFormat="1" applyFont="1" applyFill="1" applyBorder="1" applyAlignment="1" applyProtection="1">
      <alignment horizontal="center" vertical="center" wrapText="1"/>
    </xf>
    <xf numFmtId="0" fontId="42" fillId="29" borderId="44" xfId="409" applyFont="1" applyFill="1" applyBorder="1" applyAlignment="1" applyProtection="1">
      <alignment horizontal="center" vertical="center" wrapText="1"/>
    </xf>
    <xf numFmtId="0" fontId="42" fillId="30" borderId="4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13" xfId="387" applyNumberFormat="1" applyFont="1" applyFill="1" applyBorder="1" applyAlignment="1" applyProtection="1">
      <alignment vertical="center" wrapText="1"/>
      <protection locked="0"/>
    </xf>
    <xf numFmtId="0" fontId="5" fillId="0" borderId="18" xfId="299" applyBorder="1" applyAlignment="1" applyProtection="1"/>
    <xf numFmtId="49" fontId="62" fillId="0" borderId="0" xfId="0" applyNumberFormat="1" applyFont="1"/>
    <xf numFmtId="49" fontId="42" fillId="0" borderId="0" xfId="404" applyNumberFormat="1" applyFont="1" applyProtection="1">
      <alignment vertical="top"/>
    </xf>
    <xf numFmtId="0" fontId="47" fillId="29" borderId="14" xfId="0" applyFont="1" applyFill="1" applyBorder="1" applyAlignment="1" applyProtection="1"/>
    <xf numFmtId="0" fontId="47" fillId="29" borderId="14" xfId="0" applyFont="1" applyFill="1" applyBorder="1" applyAlignment="1" applyProtection="1">
      <alignment wrapText="1"/>
    </xf>
    <xf numFmtId="0" fontId="61" fillId="29" borderId="0" xfId="0" applyFont="1" applyFill="1" applyBorder="1" applyAlignment="1" applyProtection="1">
      <alignment horizontal="center" wrapText="1"/>
    </xf>
    <xf numFmtId="0" fontId="59" fillId="29" borderId="0" xfId="299" applyFont="1" applyFill="1" applyBorder="1" applyAlignment="1" applyProtection="1"/>
    <xf numFmtId="2" fontId="60" fillId="25" borderId="13" xfId="414" applyNumberFormat="1" applyFont="1" applyFill="1" applyBorder="1" applyAlignment="1" applyProtection="1">
      <alignment vertical="center"/>
      <protection locked="0"/>
    </xf>
    <xf numFmtId="2" fontId="60" fillId="25" borderId="46" xfId="414" applyNumberFormat="1" applyFont="1" applyFill="1" applyBorder="1" applyAlignment="1" applyProtection="1">
      <alignment vertical="center"/>
      <protection locked="0"/>
    </xf>
    <xf numFmtId="49" fontId="60" fillId="0" borderId="37" xfId="414" applyNumberFormat="1" applyFont="1" applyBorder="1" applyAlignment="1" applyProtection="1">
      <alignment horizontal="center"/>
    </xf>
    <xf numFmtId="0" fontId="42" fillId="29" borderId="13" xfId="412" applyFont="1" applyFill="1" applyBorder="1" applyAlignment="1" applyProtection="1">
      <alignment horizontal="center" vertical="center" wrapText="1"/>
    </xf>
    <xf numFmtId="0" fontId="60" fillId="31" borderId="58" xfId="414" applyFont="1" applyFill="1" applyBorder="1" applyProtection="1"/>
    <xf numFmtId="0" fontId="60" fillId="31" borderId="59" xfId="414" applyFont="1" applyFill="1" applyBorder="1" applyProtection="1"/>
    <xf numFmtId="0" fontId="60" fillId="0" borderId="0" xfId="414" applyFont="1" applyProtection="1"/>
    <xf numFmtId="0" fontId="60" fillId="29" borderId="18" xfId="414" applyFont="1" applyFill="1" applyBorder="1" applyProtection="1"/>
    <xf numFmtId="49" fontId="63" fillId="0" borderId="37" xfId="414" applyNumberFormat="1" applyFont="1" applyBorder="1" applyAlignment="1" applyProtection="1">
      <alignment horizontal="center"/>
    </xf>
    <xf numFmtId="0" fontId="0" fillId="0" borderId="0" xfId="0" applyProtection="1"/>
    <xf numFmtId="0" fontId="0" fillId="32" borderId="0" xfId="0" applyFill="1" applyProtection="1"/>
    <xf numFmtId="0" fontId="2" fillId="34" borderId="0" xfId="0" applyFont="1" applyFill="1" applyProtection="1"/>
    <xf numFmtId="0" fontId="59" fillId="29" borderId="18" xfId="299" applyFont="1" applyFill="1" applyBorder="1" applyAlignment="1" applyProtection="1">
      <alignment horizontal="center" vertical="center" wrapText="1"/>
    </xf>
    <xf numFmtId="0" fontId="42" fillId="30" borderId="13" xfId="412" applyFont="1" applyFill="1" applyBorder="1" applyAlignment="1" applyProtection="1">
      <alignment vertical="center" wrapText="1"/>
      <protection locked="0"/>
    </xf>
    <xf numFmtId="0" fontId="60" fillId="35" borderId="60" xfId="414" applyFont="1" applyFill="1" applyBorder="1" applyProtection="1"/>
    <xf numFmtId="0" fontId="59" fillId="31" borderId="58" xfId="299" applyFont="1" applyFill="1" applyBorder="1" applyAlignment="1" applyProtection="1">
      <alignment horizontal="left" vertical="center" indent="1"/>
    </xf>
    <xf numFmtId="0" fontId="54" fillId="29" borderId="18" xfId="414" applyFont="1" applyFill="1" applyBorder="1" applyProtection="1"/>
    <xf numFmtId="0" fontId="47" fillId="0" borderId="32" xfId="387" applyFont="1" applyBorder="1" applyAlignment="1" applyProtection="1">
      <alignment vertical="center" wrapText="1"/>
    </xf>
    <xf numFmtId="0" fontId="42" fillId="0" borderId="32" xfId="387" applyFont="1" applyBorder="1" applyAlignment="1" applyProtection="1">
      <alignment horizontal="left" vertical="center" wrapText="1" indent="1"/>
    </xf>
    <xf numFmtId="0" fontId="42" fillId="33" borderId="14" xfId="0" applyFont="1" applyFill="1" applyBorder="1" applyProtection="1"/>
    <xf numFmtId="49" fontId="58" fillId="0" borderId="25" xfId="387" applyNumberFormat="1" applyFont="1" applyFill="1" applyBorder="1" applyAlignment="1" applyProtection="1">
      <alignment horizontal="center" vertical="center" wrapText="1"/>
    </xf>
    <xf numFmtId="0" fontId="58" fillId="0" borderId="39" xfId="387" applyFont="1" applyFill="1" applyBorder="1" applyAlignment="1" applyProtection="1">
      <alignment horizontal="center" vertical="center" wrapText="1"/>
    </xf>
    <xf numFmtId="0" fontId="58" fillId="0" borderId="19" xfId="387" applyFont="1" applyFill="1" applyBorder="1" applyAlignment="1" applyProtection="1">
      <alignment horizontal="center" vertical="center" wrapText="1"/>
    </xf>
    <xf numFmtId="2" fontId="60" fillId="25" borderId="44" xfId="414" applyNumberFormat="1" applyFont="1" applyFill="1" applyBorder="1" applyAlignment="1" applyProtection="1">
      <alignment vertical="center"/>
      <protection locked="0"/>
    </xf>
    <xf numFmtId="2" fontId="60" fillId="25" borderId="20" xfId="414" applyNumberFormat="1" applyFont="1" applyFill="1" applyBorder="1" applyAlignment="1" applyProtection="1">
      <alignment vertical="center"/>
      <protection locked="0"/>
    </xf>
    <xf numFmtId="14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4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9" xfId="387" applyNumberFormat="1" applyFont="1" applyFill="1" applyBorder="1" applyAlignment="1" applyProtection="1">
      <alignment vertical="center" wrapText="1"/>
      <protection locked="0"/>
    </xf>
    <xf numFmtId="0" fontId="58" fillId="0" borderId="25" xfId="414" applyFont="1" applyBorder="1" applyAlignment="1" applyProtection="1">
      <alignment horizontal="center"/>
    </xf>
    <xf numFmtId="0" fontId="58" fillId="0" borderId="39" xfId="414" applyFont="1" applyBorder="1" applyAlignment="1" applyProtection="1">
      <alignment horizontal="center"/>
    </xf>
    <xf numFmtId="0" fontId="58" fillId="0" borderId="19" xfId="414" applyFont="1" applyBorder="1" applyAlignment="1" applyProtection="1">
      <alignment horizontal="center"/>
    </xf>
    <xf numFmtId="49" fontId="42" fillId="25" borderId="0" xfId="387" applyNumberFormat="1" applyFont="1" applyFill="1" applyBorder="1" applyAlignment="1" applyProtection="1">
      <alignment vertical="center" wrapText="1"/>
      <protection locked="0"/>
    </xf>
    <xf numFmtId="49" fontId="47" fillId="29" borderId="12" xfId="387" applyNumberFormat="1" applyFont="1" applyFill="1" applyBorder="1" applyAlignment="1" applyProtection="1">
      <alignment horizontal="center" vertical="center" wrapText="1"/>
    </xf>
    <xf numFmtId="49" fontId="47" fillId="29" borderId="43" xfId="387" applyNumberFormat="1" applyFont="1" applyFill="1" applyBorder="1" applyAlignment="1" applyProtection="1">
      <alignment horizontal="center" vertical="center" wrapText="1"/>
    </xf>
    <xf numFmtId="49" fontId="47" fillId="29" borderId="37" xfId="387" applyNumberFormat="1" applyFont="1" applyFill="1" applyBorder="1" applyAlignment="1" applyProtection="1">
      <alignment horizontal="center" vertical="center" wrapText="1"/>
    </xf>
    <xf numFmtId="49" fontId="47" fillId="29" borderId="27" xfId="387" applyNumberFormat="1" applyFont="1" applyFill="1" applyBorder="1" applyAlignment="1" applyProtection="1">
      <alignment horizontal="center" vertical="center" wrapText="1"/>
    </xf>
    <xf numFmtId="0" fontId="42" fillId="0" borderId="32" xfId="387" applyFont="1" applyBorder="1" applyAlignment="1" applyProtection="1">
      <alignment horizontal="center" vertical="center" wrapText="1"/>
    </xf>
    <xf numFmtId="0" fontId="42" fillId="0" borderId="22" xfId="387" applyFont="1" applyBorder="1" applyAlignment="1" applyProtection="1">
      <alignment horizontal="center" vertical="center" wrapText="1"/>
    </xf>
    <xf numFmtId="0" fontId="42" fillId="0" borderId="61" xfId="387" applyFont="1" applyBorder="1" applyAlignment="1" applyProtection="1">
      <alignment horizontal="center" vertical="center" wrapText="1"/>
    </xf>
    <xf numFmtId="0" fontId="47" fillId="0" borderId="23" xfId="387" applyFont="1" applyBorder="1" applyAlignment="1" applyProtection="1">
      <alignment horizontal="center" vertical="center" wrapText="1"/>
    </xf>
    <xf numFmtId="0" fontId="42" fillId="31" borderId="35" xfId="0" applyFont="1" applyFill="1" applyBorder="1" applyAlignment="1" applyProtection="1">
      <alignment horizontal="center" vertical="center"/>
    </xf>
    <xf numFmtId="4" fontId="42" fillId="31" borderId="31" xfId="0" applyNumberFormat="1" applyFont="1" applyFill="1" applyBorder="1" applyAlignment="1" applyProtection="1">
      <alignment horizontal="center" vertical="center"/>
      <protection locked="0"/>
    </xf>
    <xf numFmtId="0" fontId="54" fillId="29" borderId="18" xfId="0" applyFont="1" applyFill="1" applyBorder="1" applyAlignment="1" applyProtection="1">
      <alignment horizontal="right" vertical="top"/>
    </xf>
    <xf numFmtId="0" fontId="42" fillId="29" borderId="35" xfId="0" applyFont="1" applyFill="1" applyBorder="1" applyAlignment="1" applyProtection="1">
      <alignment horizontal="center" vertical="center"/>
    </xf>
    <xf numFmtId="0" fontId="42" fillId="29" borderId="36" xfId="0" applyFont="1" applyFill="1" applyBorder="1" applyAlignment="1" applyProtection="1">
      <alignment vertical="center" wrapText="1"/>
    </xf>
    <xf numFmtId="0" fontId="42" fillId="30" borderId="13" xfId="412" applyFont="1" applyFill="1" applyBorder="1" applyAlignment="1" applyProtection="1">
      <alignment horizontal="left" vertical="center" wrapText="1" indent="1"/>
      <protection locked="0"/>
    </xf>
    <xf numFmtId="4" fontId="42" fillId="29" borderId="3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Protection="1"/>
    <xf numFmtId="0" fontId="42" fillId="29" borderId="44" xfId="0" applyFont="1" applyFill="1" applyBorder="1" applyAlignment="1" applyProtection="1">
      <alignment horizontal="left" vertical="center" wrapText="1" indent="1"/>
    </xf>
    <xf numFmtId="0" fontId="59" fillId="31" borderId="36" xfId="299" applyFont="1" applyFill="1" applyBorder="1" applyAlignment="1" applyProtection="1">
      <alignment horizontal="left" vertical="center" indent="1"/>
    </xf>
    <xf numFmtId="0" fontId="58" fillId="29" borderId="15" xfId="0" applyFont="1" applyFill="1" applyBorder="1" applyAlignment="1" applyProtection="1">
      <alignment horizontal="center" vertical="center" wrapText="1"/>
    </xf>
    <xf numFmtId="0" fontId="58" fillId="29" borderId="50" xfId="0" applyFont="1" applyFill="1" applyBorder="1" applyAlignment="1" applyProtection="1">
      <alignment horizontal="center" vertical="center" wrapText="1"/>
    </xf>
    <xf numFmtId="0" fontId="58" fillId="29" borderId="28" xfId="0" applyFont="1" applyFill="1" applyBorder="1" applyAlignment="1" applyProtection="1">
      <alignment horizontal="center" vertical="center" wrapText="1"/>
    </xf>
    <xf numFmtId="0" fontId="42" fillId="29" borderId="44" xfId="0" applyFont="1" applyFill="1" applyBorder="1" applyAlignment="1" applyProtection="1">
      <alignment horizontal="left" vertical="center" wrapText="1"/>
    </xf>
    <xf numFmtId="49" fontId="42" fillId="0" borderId="45" xfId="406" applyFont="1" applyBorder="1" applyAlignment="1" applyProtection="1">
      <alignment vertical="center" wrapText="1"/>
    </xf>
    <xf numFmtId="49" fontId="42" fillId="0" borderId="62" xfId="406" applyFont="1" applyBorder="1" applyAlignment="1" applyProtection="1">
      <alignment vertical="center" wrapText="1"/>
    </xf>
    <xf numFmtId="49" fontId="42" fillId="0" borderId="44" xfId="406" applyFont="1" applyBorder="1" applyAlignment="1" applyProtection="1">
      <alignment vertical="center" wrapText="1"/>
    </xf>
    <xf numFmtId="0" fontId="42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65" fillId="29" borderId="51" xfId="0" applyFont="1" applyFill="1" applyBorder="1"/>
    <xf numFmtId="0" fontId="42" fillId="30" borderId="22" xfId="412" applyFont="1" applyFill="1" applyBorder="1" applyAlignment="1" applyProtection="1">
      <alignment horizontal="left" vertical="center" wrapText="1" indent="1"/>
      <protection locked="0"/>
    </xf>
    <xf numFmtId="0" fontId="47" fillId="29" borderId="37" xfId="0" applyFont="1" applyFill="1" applyBorder="1" applyAlignment="1" applyProtection="1">
      <alignment horizontal="center" vertical="center" wrapText="1"/>
    </xf>
    <xf numFmtId="0" fontId="42" fillId="29" borderId="13" xfId="0" applyFont="1" applyFill="1" applyBorder="1" applyAlignment="1" applyProtection="1">
      <alignment wrapText="1"/>
    </xf>
    <xf numFmtId="0" fontId="47" fillId="31" borderId="60" xfId="0" applyFont="1" applyFill="1" applyBorder="1" applyAlignment="1" applyProtection="1">
      <alignment horizontal="center" wrapText="1"/>
    </xf>
    <xf numFmtId="0" fontId="59" fillId="31" borderId="58" xfId="299" applyFont="1" applyFill="1" applyBorder="1" applyAlignment="1" applyProtection="1">
      <alignment horizontal="left" vertical="center" wrapText="1" indent="1"/>
    </xf>
    <xf numFmtId="0" fontId="42" fillId="31" borderId="59" xfId="0" applyFont="1" applyFill="1" applyBorder="1" applyAlignment="1" applyProtection="1">
      <alignment wrapText="1"/>
    </xf>
    <xf numFmtId="0" fontId="42" fillId="30" borderId="13" xfId="0" applyFont="1" applyFill="1" applyBorder="1" applyAlignment="1" applyProtection="1">
      <alignment wrapText="1"/>
      <protection locked="0"/>
    </xf>
    <xf numFmtId="0" fontId="54" fillId="29" borderId="18" xfId="0" applyFont="1" applyFill="1" applyBorder="1" applyProtection="1"/>
    <xf numFmtId="0" fontId="42" fillId="27" borderId="23" xfId="0" applyNumberFormat="1" applyFont="1" applyFill="1" applyBorder="1" applyAlignment="1" applyProtection="1">
      <alignment horizontal="left" vertical="center" wrapText="1"/>
    </xf>
    <xf numFmtId="0" fontId="42" fillId="25" borderId="49" xfId="0" applyFont="1" applyFill="1" applyBorder="1" applyAlignment="1" applyProtection="1">
      <alignment horizontal="center" vertical="center"/>
      <protection locked="0"/>
    </xf>
    <xf numFmtId="0" fontId="42" fillId="25" borderId="24" xfId="299" applyFont="1" applyFill="1" applyBorder="1" applyAlignment="1" applyProtection="1">
      <alignment horizontal="center" vertical="center" wrapText="1"/>
      <protection locked="0"/>
    </xf>
    <xf numFmtId="0" fontId="42" fillId="29" borderId="49" xfId="0" applyFont="1" applyFill="1" applyBorder="1" applyAlignment="1" applyProtection="1">
      <alignment horizontal="center" vertical="center"/>
      <protection locked="0"/>
    </xf>
    <xf numFmtId="49" fontId="47" fillId="29" borderId="37" xfId="0" applyNumberFormat="1" applyFont="1" applyFill="1" applyBorder="1" applyAlignment="1" applyProtection="1">
      <alignment horizontal="center" vertical="center" wrapText="1"/>
    </xf>
    <xf numFmtId="49" fontId="47" fillId="0" borderId="43" xfId="414" applyNumberFormat="1" applyFont="1" applyBorder="1" applyAlignment="1" applyProtection="1">
      <alignment horizontal="center"/>
    </xf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2" fontId="42" fillId="25" borderId="24" xfId="387" applyNumberFormat="1" applyFont="1" applyFill="1" applyBorder="1" applyAlignment="1" applyProtection="1">
      <alignment horizontal="center" vertical="center" wrapText="1"/>
      <protection locked="0"/>
    </xf>
    <xf numFmtId="2" fontId="42" fillId="25" borderId="29" xfId="387" applyNumberFormat="1" applyFont="1" applyFill="1" applyBorder="1" applyAlignment="1" applyProtection="1">
      <alignment horizontal="center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 wrapText="1"/>
      <protection locked="0"/>
    </xf>
    <xf numFmtId="49" fontId="42" fillId="25" borderId="36" xfId="408" applyFont="1" applyFill="1" applyBorder="1" applyAlignment="1" applyProtection="1">
      <alignment horizontal="left" vertical="center"/>
      <protection locked="0"/>
    </xf>
    <xf numFmtId="49" fontId="42" fillId="29" borderId="0" xfId="408" applyFont="1" applyFill="1" applyBorder="1" applyAlignment="1" applyProtection="1">
      <alignment horizontal="right" vertical="center"/>
    </xf>
    <xf numFmtId="49" fontId="42" fillId="25" borderId="36" xfId="408" applyFont="1" applyFill="1" applyBorder="1" applyAlignment="1" applyProtection="1">
      <alignment horizontal="left" vertical="center" wrapText="1"/>
      <protection locked="0"/>
    </xf>
    <xf numFmtId="0" fontId="52" fillId="29" borderId="17" xfId="411" applyNumberFormat="1" applyFont="1" applyFill="1" applyBorder="1" applyAlignment="1" applyProtection="1">
      <alignment horizontal="center" vertical="center" wrapText="1"/>
    </xf>
    <xf numFmtId="0" fontId="52" fillId="29" borderId="38" xfId="411" applyNumberFormat="1" applyFont="1" applyFill="1" applyBorder="1" applyAlignment="1" applyProtection="1">
      <alignment horizontal="center" vertical="center" wrapText="1"/>
    </xf>
    <xf numFmtId="49" fontId="47" fillId="27" borderId="46" xfId="405" applyFont="1" applyFill="1" applyBorder="1" applyAlignment="1" applyProtection="1">
      <alignment horizontal="center" vertical="center"/>
    </xf>
    <xf numFmtId="49" fontId="47" fillId="27" borderId="36" xfId="405" applyFont="1" applyFill="1" applyBorder="1" applyAlignment="1" applyProtection="1">
      <alignment horizontal="center" vertical="center"/>
    </xf>
    <xf numFmtId="49" fontId="47" fillId="27" borderId="22" xfId="405" applyFont="1" applyFill="1" applyBorder="1" applyAlignment="1" applyProtection="1">
      <alignment horizontal="center" vertical="center"/>
    </xf>
    <xf numFmtId="49" fontId="47" fillId="0" borderId="13" xfId="405" applyFont="1" applyBorder="1" applyAlignment="1" applyProtection="1">
      <alignment horizontal="center" vertical="center" wrapText="1"/>
    </xf>
    <xf numFmtId="49" fontId="47" fillId="0" borderId="0" xfId="408" applyFont="1" applyBorder="1" applyAlignment="1" applyProtection="1">
      <alignment horizontal="left" vertical="center" indent="2"/>
    </xf>
    <xf numFmtId="49" fontId="47" fillId="26" borderId="13" xfId="405" applyNumberFormat="1" applyFont="1" applyFill="1" applyBorder="1" applyAlignment="1" applyProtection="1">
      <alignment horizontal="center" vertical="center" wrapText="1"/>
    </xf>
    <xf numFmtId="49" fontId="42" fillId="25" borderId="13" xfId="408" applyFont="1" applyFill="1" applyBorder="1" applyAlignment="1" applyProtection="1">
      <alignment horizontal="left" vertical="center" wrapText="1"/>
      <protection locked="0"/>
    </xf>
    <xf numFmtId="49" fontId="59" fillId="25" borderId="46" xfId="299" applyNumberFormat="1" applyFont="1" applyFill="1" applyBorder="1" applyAlignment="1" applyProtection="1">
      <alignment horizontal="left" vertical="center" wrapText="1"/>
      <protection locked="0"/>
    </xf>
    <xf numFmtId="49" fontId="59" fillId="25" borderId="13" xfId="301" applyNumberFormat="1" applyFont="1" applyFill="1" applyBorder="1" applyAlignment="1" applyProtection="1">
      <alignment horizontal="left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/>
      <protection locked="0"/>
    </xf>
    <xf numFmtId="49" fontId="59" fillId="25" borderId="46" xfId="301" applyNumberFormat="1" applyFont="1" applyFill="1" applyBorder="1" applyAlignment="1" applyProtection="1">
      <alignment horizontal="left" vertical="center"/>
      <protection locked="0"/>
    </xf>
    <xf numFmtId="49" fontId="47" fillId="25" borderId="36" xfId="408" applyFont="1" applyFill="1" applyBorder="1" applyAlignment="1" applyProtection="1">
      <alignment horizontal="left" vertical="center"/>
      <protection locked="0"/>
    </xf>
    <xf numFmtId="49" fontId="42" fillId="29" borderId="37" xfId="415" applyNumberFormat="1" applyFont="1" applyFill="1" applyBorder="1" applyAlignment="1" applyProtection="1">
      <alignment horizontal="center"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0" fontId="42" fillId="29" borderId="63" xfId="409" applyFont="1" applyFill="1" applyBorder="1" applyAlignment="1" applyProtection="1">
      <alignment horizontal="center" vertical="center" wrapText="1"/>
    </xf>
    <xf numFmtId="0" fontId="42" fillId="29" borderId="64" xfId="409" applyFont="1" applyFill="1" applyBorder="1" applyAlignment="1" applyProtection="1">
      <alignment horizontal="center" vertical="center" wrapText="1"/>
    </xf>
    <xf numFmtId="0" fontId="42" fillId="29" borderId="37" xfId="409" applyFont="1" applyFill="1" applyBorder="1" applyAlignment="1" applyProtection="1">
      <alignment horizontal="center" vertical="center" wrapText="1"/>
    </xf>
    <xf numFmtId="0" fontId="42" fillId="29" borderId="35" xfId="409" applyFont="1" applyFill="1" applyBorder="1" applyAlignment="1" applyProtection="1">
      <alignment horizontal="center" vertical="center" wrapText="1"/>
    </xf>
    <xf numFmtId="0" fontId="42" fillId="29" borderId="22" xfId="409" applyFont="1" applyFill="1" applyBorder="1" applyAlignment="1" applyProtection="1">
      <alignment horizontal="center" vertical="center" wrapText="1"/>
    </xf>
    <xf numFmtId="0" fontId="42" fillId="29" borderId="27" xfId="409" applyFont="1" applyFill="1" applyBorder="1" applyAlignment="1" applyProtection="1">
      <alignment horizontal="center" vertical="center" wrapText="1"/>
    </xf>
    <xf numFmtId="0" fontId="42" fillId="30" borderId="50" xfId="409" applyFont="1" applyFill="1" applyBorder="1" applyAlignment="1" applyProtection="1">
      <alignment horizontal="center" vertical="center" wrapText="1"/>
      <protection locked="0"/>
    </xf>
    <xf numFmtId="0" fontId="42" fillId="30" borderId="65" xfId="409" applyFont="1" applyFill="1" applyBorder="1" applyAlignment="1" applyProtection="1">
      <alignment horizontal="center" vertical="center" wrapText="1"/>
      <protection locked="0"/>
    </xf>
    <xf numFmtId="0" fontId="47" fillId="30" borderId="23" xfId="407" applyFont="1" applyFill="1" applyBorder="1" applyAlignment="1" applyProtection="1">
      <alignment horizontal="center" vertical="center" wrapText="1"/>
      <protection locked="0"/>
    </xf>
    <xf numFmtId="0" fontId="47" fillId="30" borderId="47" xfId="407" applyFont="1" applyFill="1" applyBorder="1" applyAlignment="1" applyProtection="1">
      <alignment horizontal="center" vertical="center" wrapText="1"/>
      <protection locked="0"/>
    </xf>
    <xf numFmtId="0" fontId="47" fillId="29" borderId="17" xfId="409" applyFont="1" applyFill="1" applyBorder="1" applyAlignment="1" applyProtection="1">
      <alignment horizontal="right" vertical="center" wrapText="1"/>
    </xf>
    <xf numFmtId="0" fontId="47" fillId="27" borderId="46" xfId="409" applyFont="1" applyFill="1" applyBorder="1" applyAlignment="1" applyProtection="1">
      <alignment horizontal="center" vertical="center" wrapText="1"/>
    </xf>
    <xf numFmtId="0" fontId="47" fillId="27" borderId="36" xfId="409" applyFont="1" applyFill="1" applyBorder="1" applyAlignment="1" applyProtection="1">
      <alignment horizontal="center" vertical="center" wrapText="1"/>
    </xf>
    <xf numFmtId="0" fontId="47" fillId="27" borderId="22" xfId="409" applyFont="1" applyFill="1" applyBorder="1" applyAlignment="1" applyProtection="1">
      <alignment horizontal="center" vertical="center" wrapText="1"/>
    </xf>
    <xf numFmtId="0" fontId="47" fillId="29" borderId="15" xfId="409" applyFont="1" applyFill="1" applyBorder="1" applyAlignment="1" applyProtection="1">
      <alignment horizontal="center" vertical="center" wrapText="1"/>
    </xf>
    <xf numFmtId="0" fontId="47" fillId="29" borderId="28" xfId="409" applyFont="1" applyFill="1" applyBorder="1" applyAlignment="1" applyProtection="1">
      <alignment horizontal="center" vertical="center" wrapText="1"/>
    </xf>
    <xf numFmtId="0" fontId="47" fillId="26" borderId="27" xfId="409" applyFont="1" applyFill="1" applyBorder="1" applyAlignment="1" applyProtection="1">
      <alignment horizontal="center" vertical="center" wrapText="1"/>
    </xf>
    <xf numFmtId="0" fontId="47" fillId="26" borderId="29" xfId="409" applyFont="1" applyFill="1" applyBorder="1" applyAlignment="1" applyProtection="1">
      <alignment horizontal="center" vertical="center" wrapText="1"/>
    </xf>
    <xf numFmtId="0" fontId="42" fillId="30" borderId="66" xfId="415" applyNumberFormat="1" applyFont="1" applyFill="1" applyBorder="1" applyAlignment="1" applyProtection="1">
      <alignment horizontal="center" vertical="center" wrapText="1"/>
      <protection locked="0"/>
    </xf>
    <xf numFmtId="0" fontId="42" fillId="30" borderId="67" xfId="415" applyNumberFormat="1" applyFont="1" applyFill="1" applyBorder="1" applyAlignment="1" applyProtection="1">
      <alignment horizontal="center" vertical="center" wrapText="1"/>
      <protection locked="0"/>
    </xf>
    <xf numFmtId="0" fontId="42" fillId="29" borderId="66" xfId="415" applyNumberFormat="1" applyFont="1" applyFill="1" applyBorder="1" applyAlignment="1" applyProtection="1">
      <alignment horizontal="center" vertical="center" wrapText="1"/>
    </xf>
    <xf numFmtId="0" fontId="42" fillId="29" borderId="67" xfId="415" applyNumberFormat="1" applyFont="1" applyFill="1" applyBorder="1" applyAlignment="1" applyProtection="1">
      <alignment horizontal="center" vertical="center" wrapText="1"/>
    </xf>
    <xf numFmtId="0" fontId="42" fillId="29" borderId="33" xfId="412" applyFont="1" applyFill="1" applyBorder="1" applyAlignment="1" applyProtection="1">
      <alignment horizontal="left" vertical="center" wrapText="1"/>
    </xf>
    <xf numFmtId="0" fontId="42" fillId="29" borderId="44" xfId="412" applyFont="1" applyFill="1" applyBorder="1" applyAlignment="1" applyProtection="1">
      <alignment horizontal="left" vertical="center" wrapText="1"/>
    </xf>
    <xf numFmtId="0" fontId="42" fillId="29" borderId="22" xfId="412" applyFont="1" applyFill="1" applyBorder="1" applyAlignment="1" applyProtection="1">
      <alignment horizontal="left" vertical="center" wrapText="1" indent="2"/>
    </xf>
    <xf numFmtId="0" fontId="42" fillId="29" borderId="22" xfId="412" applyFont="1" applyFill="1" applyBorder="1" applyAlignment="1" applyProtection="1">
      <alignment horizontal="left" vertical="center" wrapText="1"/>
    </xf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0" fontId="47" fillId="29" borderId="65" xfId="402" applyFont="1" applyFill="1" applyBorder="1" applyAlignment="1" applyProtection="1">
      <alignment horizontal="center" vertical="center" wrapText="1"/>
    </xf>
    <xf numFmtId="0" fontId="47" fillId="29" borderId="70" xfId="402" applyFont="1" applyFill="1" applyBorder="1" applyAlignment="1" applyProtection="1">
      <alignment horizontal="center" vertical="center" wrapText="1"/>
    </xf>
    <xf numFmtId="0" fontId="47" fillId="29" borderId="64" xfId="402" applyFont="1" applyFill="1" applyBorder="1" applyAlignment="1" applyProtection="1">
      <alignment horizontal="center" vertical="center" wrapText="1"/>
    </xf>
    <xf numFmtId="0" fontId="63" fillId="0" borderId="68" xfId="414" applyFont="1" applyBorder="1" applyAlignment="1" applyProtection="1">
      <alignment horizontal="center" vertical="center" wrapText="1"/>
    </xf>
    <xf numFmtId="0" fontId="63" fillId="0" borderId="69" xfId="414" applyFont="1" applyBorder="1" applyAlignment="1" applyProtection="1">
      <alignment horizontal="center" vertical="center" wrapText="1"/>
    </xf>
    <xf numFmtId="0" fontId="63" fillId="0" borderId="0" xfId="414" applyFont="1" applyBorder="1" applyAlignment="1" applyProtection="1">
      <alignment horizontal="center" vertical="center" wrapText="1"/>
    </xf>
    <xf numFmtId="0" fontId="63" fillId="0" borderId="14" xfId="414" applyFont="1" applyBorder="1" applyAlignment="1" applyProtection="1">
      <alignment horizontal="center" vertical="center" wrapText="1"/>
    </xf>
    <xf numFmtId="0" fontId="47" fillId="29" borderId="50" xfId="387" applyFont="1" applyFill="1" applyBorder="1" applyAlignment="1" applyProtection="1">
      <alignment horizontal="center" vertical="center" wrapText="1"/>
    </xf>
    <xf numFmtId="0" fontId="47" fillId="29" borderId="13" xfId="387" applyFont="1" applyFill="1" applyBorder="1" applyAlignment="1" applyProtection="1">
      <alignment horizontal="center" vertical="center" wrapText="1"/>
    </xf>
    <xf numFmtId="0" fontId="47" fillId="29" borderId="45" xfId="387" applyFont="1" applyFill="1" applyBorder="1" applyAlignment="1" applyProtection="1">
      <alignment horizontal="center" vertical="center" wrapText="1"/>
    </xf>
    <xf numFmtId="0" fontId="47" fillId="29" borderId="28" xfId="387" applyFont="1" applyFill="1" applyBorder="1" applyAlignment="1" applyProtection="1">
      <alignment horizontal="center" vertical="center" wrapText="1"/>
    </xf>
    <xf numFmtId="0" fontId="47" fillId="29" borderId="24" xfId="387" applyFont="1" applyFill="1" applyBorder="1" applyAlignment="1" applyProtection="1">
      <alignment horizontal="center" vertical="center" wrapText="1"/>
    </xf>
    <xf numFmtId="0" fontId="47" fillId="29" borderId="48" xfId="387" applyFont="1" applyFill="1" applyBorder="1" applyAlignment="1" applyProtection="1">
      <alignment horizontal="center" vertical="center" wrapText="1"/>
    </xf>
    <xf numFmtId="0" fontId="47" fillId="27" borderId="46" xfId="0" applyFont="1" applyFill="1" applyBorder="1" applyAlignment="1" applyProtection="1">
      <alignment horizontal="center" vertical="center" wrapText="1"/>
    </xf>
    <xf numFmtId="0" fontId="47" fillId="27" borderId="36" xfId="0" applyFont="1" applyFill="1" applyBorder="1" applyAlignment="1" applyProtection="1">
      <alignment horizontal="center" vertical="center" wrapText="1"/>
    </xf>
    <xf numFmtId="0" fontId="47" fillId="27" borderId="22" xfId="0" applyFont="1" applyFill="1" applyBorder="1" applyAlignment="1" applyProtection="1">
      <alignment horizontal="center" vertical="center" wrapText="1"/>
    </xf>
    <xf numFmtId="0" fontId="58" fillId="0" borderId="66" xfId="414" applyFont="1" applyBorder="1" applyAlignment="1" applyProtection="1">
      <alignment horizontal="center"/>
    </xf>
    <xf numFmtId="0" fontId="58" fillId="0" borderId="71" xfId="414" applyFont="1" applyBorder="1" applyAlignment="1" applyProtection="1">
      <alignment horizontal="center"/>
    </xf>
    <xf numFmtId="0" fontId="63" fillId="0" borderId="15" xfId="414" applyFont="1" applyBorder="1" applyAlignment="1" applyProtection="1">
      <alignment horizontal="center" vertical="center" wrapText="1"/>
    </xf>
    <xf numFmtId="0" fontId="63" fillId="0" borderId="37" xfId="414" applyFont="1" applyBorder="1" applyAlignment="1" applyProtection="1">
      <alignment horizontal="center" vertical="center" wrapText="1"/>
    </xf>
    <xf numFmtId="0" fontId="63" fillId="0" borderId="52" xfId="414" applyFont="1" applyBorder="1" applyAlignment="1" applyProtection="1">
      <alignment horizontal="center" vertical="center" wrapText="1"/>
    </xf>
    <xf numFmtId="0" fontId="47" fillId="29" borderId="50" xfId="402" applyFont="1" applyFill="1" applyBorder="1" applyAlignment="1" applyProtection="1">
      <alignment horizontal="center" vertical="center" wrapText="1"/>
    </xf>
    <xf numFmtId="0" fontId="0" fillId="0" borderId="70" xfId="0" applyBorder="1"/>
    <xf numFmtId="0" fontId="0" fillId="0" borderId="64" xfId="0" applyBorder="1"/>
    <xf numFmtId="0" fontId="47" fillId="29" borderId="46" xfId="402" applyFont="1" applyFill="1" applyBorder="1" applyAlignment="1" applyProtection="1">
      <alignment horizontal="center" vertical="center" wrapText="1"/>
    </xf>
    <xf numFmtId="0" fontId="42" fillId="29" borderId="46" xfId="0" applyFont="1" applyFill="1" applyBorder="1" applyAlignment="1" applyProtection="1">
      <alignment horizontal="left" vertical="center" wrapText="1" indent="1"/>
    </xf>
    <xf numFmtId="0" fontId="42" fillId="29" borderId="22" xfId="0" applyFont="1" applyFill="1" applyBorder="1" applyAlignment="1" applyProtection="1">
      <alignment horizontal="left" vertical="center" wrapText="1" indent="1"/>
    </xf>
    <xf numFmtId="0" fontId="42" fillId="29" borderId="46" xfId="0" applyFont="1" applyFill="1" applyBorder="1" applyAlignment="1" applyProtection="1">
      <alignment horizontal="left" vertical="center" wrapText="1" indent="2"/>
    </xf>
    <xf numFmtId="0" fontId="42" fillId="29" borderId="22" xfId="0" applyFont="1" applyFill="1" applyBorder="1" applyAlignment="1" applyProtection="1">
      <alignment horizontal="left" vertical="center" wrapText="1" indent="2"/>
    </xf>
    <xf numFmtId="49" fontId="42" fillId="29" borderId="52" xfId="0" applyNumberFormat="1" applyFont="1" applyFill="1" applyBorder="1" applyAlignment="1" applyProtection="1">
      <alignment horizontal="center" vertical="center"/>
    </xf>
    <xf numFmtId="49" fontId="42" fillId="29" borderId="51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30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Protection="1">
      <protection locked="0"/>
    </xf>
    <xf numFmtId="0" fontId="0" fillId="0" borderId="44" xfId="0" applyBorder="1" applyProtection="1">
      <protection locked="0"/>
    </xf>
    <xf numFmtId="0" fontId="42" fillId="29" borderId="20" xfId="0" applyFont="1" applyFill="1" applyBorder="1" applyAlignment="1" applyProtection="1">
      <alignment horizontal="left" vertical="center" wrapText="1"/>
    </xf>
    <xf numFmtId="0" fontId="42" fillId="29" borderId="32" xfId="0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horizontal="left" vertical="center" wrapText="1"/>
    </xf>
    <xf numFmtId="0" fontId="42" fillId="29" borderId="22" xfId="0" applyFont="1" applyFill="1" applyBorder="1" applyAlignment="1" applyProtection="1">
      <alignment horizontal="left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69" xfId="0" applyFont="1" applyFill="1" applyBorder="1" applyAlignment="1" applyProtection="1">
      <alignment horizontal="center" vertical="center" wrapText="1"/>
    </xf>
    <xf numFmtId="0" fontId="42" fillId="29" borderId="46" xfId="0" applyFont="1" applyFill="1" applyBorder="1" applyAlignment="1" applyProtection="1">
      <alignment vertical="center" wrapText="1"/>
    </xf>
    <xf numFmtId="0" fontId="42" fillId="29" borderId="22" xfId="0" applyFont="1" applyFill="1" applyBorder="1" applyAlignment="1" applyProtection="1">
      <alignment vertical="center" wrapText="1"/>
    </xf>
    <xf numFmtId="0" fontId="42" fillId="29" borderId="47" xfId="0" applyFont="1" applyFill="1" applyBorder="1" applyAlignment="1" applyProtection="1">
      <alignment vertical="center" wrapText="1"/>
    </xf>
    <xf numFmtId="0" fontId="42" fillId="29" borderId="61" xfId="0" applyFont="1" applyFill="1" applyBorder="1" applyAlignment="1" applyProtection="1">
      <alignment vertical="center" wrapText="1"/>
    </xf>
    <xf numFmtId="0" fontId="42" fillId="29" borderId="46" xfId="0" applyFont="1" applyFill="1" applyBorder="1" applyAlignment="1" applyProtection="1">
      <alignment horizontal="center" vertical="center" wrapText="1"/>
    </xf>
    <xf numFmtId="0" fontId="42" fillId="29" borderId="22" xfId="0" applyFont="1" applyFill="1" applyBorder="1" applyAlignment="1" applyProtection="1">
      <alignment horizontal="center" vertical="center" wrapText="1"/>
    </xf>
    <xf numFmtId="0" fontId="66" fillId="29" borderId="0" xfId="0" applyFont="1" applyFill="1" applyBorder="1" applyAlignment="1" applyProtection="1">
      <alignment horizontal="left" vertical="center" wrapText="1"/>
    </xf>
    <xf numFmtId="0" fontId="42" fillId="29" borderId="0" xfId="0" applyFont="1" applyFill="1" applyBorder="1" applyAlignment="1" applyProtection="1">
      <alignment horizontal="left" vertical="center" wrapText="1"/>
    </xf>
    <xf numFmtId="0" fontId="47" fillId="27" borderId="46" xfId="0" applyFont="1" applyFill="1" applyBorder="1" applyAlignment="1" applyProtection="1">
      <alignment horizontal="center" vertical="center"/>
    </xf>
    <xf numFmtId="0" fontId="47" fillId="27" borderId="36" xfId="0" applyFont="1" applyFill="1" applyBorder="1" applyAlignment="1" applyProtection="1">
      <alignment horizontal="center" vertical="center"/>
    </xf>
    <xf numFmtId="0" fontId="47" fillId="27" borderId="22" xfId="0" applyFont="1" applyFill="1" applyBorder="1" applyAlignment="1" applyProtection="1">
      <alignment horizontal="center" vertical="center"/>
    </xf>
    <xf numFmtId="0" fontId="47" fillId="32" borderId="26" xfId="0" applyFont="1" applyFill="1" applyBorder="1" applyAlignment="1" applyProtection="1">
      <alignment horizontal="center" vertical="center" wrapText="1"/>
    </xf>
    <xf numFmtId="0" fontId="47" fillId="32" borderId="72" xfId="0" applyFont="1" applyFill="1" applyBorder="1" applyAlignment="1" applyProtection="1">
      <alignment horizontal="center" vertical="center" wrapText="1"/>
    </xf>
    <xf numFmtId="0" fontId="47" fillId="32" borderId="67" xfId="0" applyFont="1" applyFill="1" applyBorder="1" applyAlignment="1" applyProtection="1">
      <alignment horizontal="center" vertical="center" wrapText="1"/>
    </xf>
  </cellXfs>
  <cellStyles count="48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3" xfId="190"/>
    <cellStyle name="Currency [0] 4" xfId="191"/>
    <cellStyle name="Currency [0] 5" xfId="192"/>
    <cellStyle name="Currency [0] 6" xfId="193"/>
    <cellStyle name="Currency [0] 7" xfId="194"/>
    <cellStyle name="Currency [0] 8" xfId="195"/>
    <cellStyle name="Currency_irl tel sep5" xfId="196"/>
    <cellStyle name="Euro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" xfId="214"/>
    <cellStyle name="Normal 2" xfId="215"/>
    <cellStyle name="Normal_ASUS" xfId="216"/>
    <cellStyle name="Normal1" xfId="217"/>
    <cellStyle name="normбlnм_laroux" xfId="218"/>
    <cellStyle name="Note" xfId="219"/>
    <cellStyle name="Output" xfId="220"/>
    <cellStyle name="Price_Body" xfId="221"/>
    <cellStyle name="Style 1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1 4" xfId="228"/>
    <cellStyle name="Акцент1 5" xfId="229"/>
    <cellStyle name="Акцент1 6" xfId="230"/>
    <cellStyle name="Акцент1 7" xfId="231"/>
    <cellStyle name="Акцент1 8" xfId="232"/>
    <cellStyle name="Акцент1 9" xfId="233"/>
    <cellStyle name="Акцент2 2" xfId="234"/>
    <cellStyle name="Акцент2 3" xfId="235"/>
    <cellStyle name="Акцент2 4" xfId="236"/>
    <cellStyle name="Акцент2 5" xfId="237"/>
    <cellStyle name="Акцент2 6" xfId="238"/>
    <cellStyle name="Акцент2 7" xfId="239"/>
    <cellStyle name="Акцент2 8" xfId="240"/>
    <cellStyle name="Акцент2 9" xfId="241"/>
    <cellStyle name="Акцент3 2" xfId="242"/>
    <cellStyle name="Акцент3 3" xfId="243"/>
    <cellStyle name="Акцент3 4" xfId="244"/>
    <cellStyle name="Акцент3 5" xfId="245"/>
    <cellStyle name="Акцент3 6" xfId="246"/>
    <cellStyle name="Акцент3 7" xfId="247"/>
    <cellStyle name="Акцент3 8" xfId="248"/>
    <cellStyle name="Акцент3 9" xfId="249"/>
    <cellStyle name="Акцент4 2" xfId="250"/>
    <cellStyle name="Акцент4 3" xfId="251"/>
    <cellStyle name="Акцент4 4" xfId="252"/>
    <cellStyle name="Акцент4 5" xfId="253"/>
    <cellStyle name="Акцент4 6" xfId="254"/>
    <cellStyle name="Акцент4 7" xfId="255"/>
    <cellStyle name="Акцент4 8" xfId="256"/>
    <cellStyle name="Акцент4 9" xfId="257"/>
    <cellStyle name="Акцент5 2" xfId="258"/>
    <cellStyle name="Акцент5 3" xfId="259"/>
    <cellStyle name="Акцент5 4" xfId="260"/>
    <cellStyle name="Акцент5 5" xfId="261"/>
    <cellStyle name="Акцент5 6" xfId="262"/>
    <cellStyle name="Акцент5 7" xfId="263"/>
    <cellStyle name="Акцент5 8" xfId="264"/>
    <cellStyle name="Акцент5 9" xfId="265"/>
    <cellStyle name="Акцент6 2" xfId="266"/>
    <cellStyle name="Акцент6 3" xfId="267"/>
    <cellStyle name="Акцент6 4" xfId="268"/>
    <cellStyle name="Акцент6 5" xfId="269"/>
    <cellStyle name="Акцент6 6" xfId="270"/>
    <cellStyle name="Акцент6 7" xfId="271"/>
    <cellStyle name="Акцент6 8" xfId="272"/>
    <cellStyle name="Акцент6 9" xfId="273"/>
    <cellStyle name="Беззащитный" xfId="274"/>
    <cellStyle name="Ввод  2" xfId="275"/>
    <cellStyle name="Ввод  3" xfId="276"/>
    <cellStyle name="Ввод  4" xfId="277"/>
    <cellStyle name="Ввод  5" xfId="278"/>
    <cellStyle name="Ввод  6" xfId="279"/>
    <cellStyle name="Ввод  7" xfId="280"/>
    <cellStyle name="Ввод  8" xfId="281"/>
    <cellStyle name="Ввод  9" xfId="282"/>
    <cellStyle name="Вывод 2" xfId="283"/>
    <cellStyle name="Вывод 3" xfId="284"/>
    <cellStyle name="Вывод 4" xfId="285"/>
    <cellStyle name="Вывод 5" xfId="286"/>
    <cellStyle name="Вывод 6" xfId="287"/>
    <cellStyle name="Вывод 7" xfId="288"/>
    <cellStyle name="Вывод 8" xfId="289"/>
    <cellStyle name="Вывод 9" xfId="290"/>
    <cellStyle name="Вычисление 2" xfId="291"/>
    <cellStyle name="Вычисление 3" xfId="292"/>
    <cellStyle name="Вычисление 4" xfId="293"/>
    <cellStyle name="Вычисление 5" xfId="294"/>
    <cellStyle name="Вычисление 6" xfId="295"/>
    <cellStyle name="Вычисление 7" xfId="296"/>
    <cellStyle name="Вычисление 8" xfId="297"/>
    <cellStyle name="Вычисление 9" xfId="298"/>
    <cellStyle name="Гиперссылка" xfId="299" builtinId="8"/>
    <cellStyle name="Гиперссылка_PREDEL.JKH.2010(v1.3)" xfId="300"/>
    <cellStyle name="Гиперссылка_TR.TARIFF.AUTO.P.M.2.16" xfId="301"/>
    <cellStyle name="ДАТА" xfId="302"/>
    <cellStyle name="Заголовок" xfId="303"/>
    <cellStyle name="Заголовок 1 2" xfId="304"/>
    <cellStyle name="Заголовок 1 3" xfId="305"/>
    <cellStyle name="Заголовок 1 4" xfId="306"/>
    <cellStyle name="Заголовок 1 5" xfId="307"/>
    <cellStyle name="Заголовок 1 6" xfId="308"/>
    <cellStyle name="Заголовок 1 7" xfId="309"/>
    <cellStyle name="Заголовок 1 8" xfId="310"/>
    <cellStyle name="Заголовок 1 9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 2" xfId="320"/>
    <cellStyle name="Заголовок 3 3" xfId="321"/>
    <cellStyle name="Заголовок 3 4" xfId="322"/>
    <cellStyle name="Заголовок 3 5" xfId="323"/>
    <cellStyle name="Заголовок 3 6" xfId="324"/>
    <cellStyle name="Заголовок 3 7" xfId="325"/>
    <cellStyle name="Заголовок 3 8" xfId="326"/>
    <cellStyle name="Заголовок 3 9" xfId="327"/>
    <cellStyle name="Заголовок 4 2" xfId="328"/>
    <cellStyle name="Заголовок 4 3" xfId="329"/>
    <cellStyle name="Заголовок 4 4" xfId="330"/>
    <cellStyle name="Заголовок 4 5" xfId="331"/>
    <cellStyle name="Заголовок 4 6" xfId="332"/>
    <cellStyle name="Заголовок 4 7" xfId="333"/>
    <cellStyle name="Заголовок 4 8" xfId="334"/>
    <cellStyle name="Заголовок 4 9" xfId="335"/>
    <cellStyle name="ЗАГОЛОВОК1" xfId="336"/>
    <cellStyle name="ЗАГОЛОВОК2" xfId="337"/>
    <cellStyle name="ЗаголовокСтолбца" xfId="338"/>
    <cellStyle name="Защитный" xfId="339"/>
    <cellStyle name="Значение" xfId="340"/>
    <cellStyle name="Итог 2" xfId="341"/>
    <cellStyle name="Итог 3" xfId="342"/>
    <cellStyle name="Итог 4" xfId="343"/>
    <cellStyle name="Итог 5" xfId="344"/>
    <cellStyle name="Итог 6" xfId="345"/>
    <cellStyle name="Итог 7" xfId="346"/>
    <cellStyle name="Итог 8" xfId="347"/>
    <cellStyle name="Итог 9" xfId="348"/>
    <cellStyle name="ИТОГОВЫЙ" xfId="349"/>
    <cellStyle name="Контрольная ячейка 2" xfId="350"/>
    <cellStyle name="Контрольная ячейка 3" xfId="351"/>
    <cellStyle name="Контрольная ячейка 4" xfId="352"/>
    <cellStyle name="Контрольная ячейка 5" xfId="353"/>
    <cellStyle name="Контрольная ячейка 6" xfId="354"/>
    <cellStyle name="Контрольная ячейка 7" xfId="355"/>
    <cellStyle name="Контрольная ячейка 8" xfId="356"/>
    <cellStyle name="Контрольная ячейка 9" xfId="357"/>
    <cellStyle name="Мои наименования показателей" xfId="358"/>
    <cellStyle name="Мои наименования показателей 2" xfId="359"/>
    <cellStyle name="Мои наименования показателей 3" xfId="360"/>
    <cellStyle name="Мои наименования показателей 4" xfId="361"/>
    <cellStyle name="Мои наименования показателей 5" xfId="362"/>
    <cellStyle name="Мои наименования показателей 6" xfId="363"/>
    <cellStyle name="Мои наименования показателей 7" xfId="364"/>
    <cellStyle name="Мои наименования показателей 8" xfId="365"/>
    <cellStyle name="Мои наименования показателей_BALANCE.TBO.1.71" xfId="366"/>
    <cellStyle name="Мой заголовок" xfId="367"/>
    <cellStyle name="Мой заголовок листа" xfId="368"/>
    <cellStyle name="назв фил" xfId="369"/>
    <cellStyle name="Название 2" xfId="370"/>
    <cellStyle name="Название 3" xfId="371"/>
    <cellStyle name="Название 4" xfId="372"/>
    <cellStyle name="Название 5" xfId="373"/>
    <cellStyle name="Название 6" xfId="374"/>
    <cellStyle name="Название 7" xfId="375"/>
    <cellStyle name="Название 8" xfId="376"/>
    <cellStyle name="Название 9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0" xfId="386"/>
    <cellStyle name="Обычный 2" xfId="387"/>
    <cellStyle name="Обычный 2 2" xfId="388"/>
    <cellStyle name="Обычный 2 3" xfId="389"/>
    <cellStyle name="Обычный 2 4" xfId="390"/>
    <cellStyle name="Обычный 2 5" xfId="391"/>
    <cellStyle name="Обычный 2 6" xfId="392"/>
    <cellStyle name="Обычный 2_EE.FORMA15.BS.4.78(v0.1)" xfId="393"/>
    <cellStyle name="Обычный 3" xfId="394"/>
    <cellStyle name="Обычный 4" xfId="395"/>
    <cellStyle name="Обычный 5" xfId="396"/>
    <cellStyle name="Обычный 6" xfId="397"/>
    <cellStyle name="Обычный 7" xfId="398"/>
    <cellStyle name="Обычный 8" xfId="399"/>
    <cellStyle name="Обычный 9" xfId="400"/>
    <cellStyle name="Обычный_BALANCE.VODOSN.2008YEAR_JKK.33.VS.1.77" xfId="401"/>
    <cellStyle name="Обычный_BALANCE.WARM.2007YEAR(FACT)" xfId="402"/>
    <cellStyle name="Обычный_EE.RGEN.2.73 (17.11.2009)" xfId="403"/>
    <cellStyle name="Обычный_OREP.JKH.POD.2010YEAR(v1.0)" xfId="404"/>
    <cellStyle name="Обычный_OREP.JKH.POD.2010YEAR(v1.1)" xfId="405"/>
    <cellStyle name="Обычный_PREDEL.JKH.2010(v1.3)" xfId="406"/>
    <cellStyle name="Обычный_PRIL1.ELECTR" xfId="407"/>
    <cellStyle name="Обычный_PRIL4.JKU.7.28(04.03.2009)" xfId="408"/>
    <cellStyle name="Обычный_ЖКУ_проект3" xfId="409"/>
    <cellStyle name="Обычный_Котёл Сбыты" xfId="410"/>
    <cellStyle name="Обычный_Мониторинг инвестиций" xfId="411"/>
    <cellStyle name="Обычный_Мониторинг по тарифам ТОWRK_BU" xfId="412"/>
    <cellStyle name="Обычный_Приложение 3 (вода) мет" xfId="413"/>
    <cellStyle name="Обычный_ТС цены" xfId="414"/>
    <cellStyle name="Обычный_форма 1 водопровод для орг" xfId="415"/>
    <cellStyle name="Плохой 2" xfId="416"/>
    <cellStyle name="Плохой 3" xfId="417"/>
    <cellStyle name="Плохой 4" xfId="418"/>
    <cellStyle name="Плохой 5" xfId="419"/>
    <cellStyle name="Плохой 6" xfId="420"/>
    <cellStyle name="Плохой 7" xfId="421"/>
    <cellStyle name="Плохой 8" xfId="422"/>
    <cellStyle name="Плохой 9" xfId="423"/>
    <cellStyle name="Поле ввода" xfId="424"/>
    <cellStyle name="Пояснение 2" xfId="425"/>
    <cellStyle name="Пояснение 3" xfId="426"/>
    <cellStyle name="Пояснение 4" xfId="427"/>
    <cellStyle name="Пояснение 5" xfId="428"/>
    <cellStyle name="Пояснение 6" xfId="429"/>
    <cellStyle name="Пояснение 7" xfId="430"/>
    <cellStyle name="Пояснение 8" xfId="431"/>
    <cellStyle name="Пояснение 9" xfId="432"/>
    <cellStyle name="Примечание 10" xfId="433"/>
    <cellStyle name="Примечание 11" xfId="434"/>
    <cellStyle name="Примечание 12" xfId="435"/>
    <cellStyle name="Примечание 2" xfId="436"/>
    <cellStyle name="Примечание 2 2" xfId="437"/>
    <cellStyle name="Примечание 2 3" xfId="438"/>
    <cellStyle name="Примечание 2 4" xfId="439"/>
    <cellStyle name="Примечание 2 5" xfId="440"/>
    <cellStyle name="Примечание 2 6" xfId="441"/>
    <cellStyle name="Примечание 3" xfId="442"/>
    <cellStyle name="Примечание 4" xfId="443"/>
    <cellStyle name="Примечание 5" xfId="444"/>
    <cellStyle name="Примечание 6" xfId="445"/>
    <cellStyle name="Примечание 7" xfId="446"/>
    <cellStyle name="Примечание 8" xfId="447"/>
    <cellStyle name="Примечание 9" xfId="448"/>
    <cellStyle name="Процентный 2" xfId="449"/>
    <cellStyle name="Процентный 3" xfId="450"/>
    <cellStyle name="Процентный 4" xfId="451"/>
    <cellStyle name="Связанная ячейка 2" xfId="452"/>
    <cellStyle name="Связанная ячейка 3" xfId="453"/>
    <cellStyle name="Связанная ячейка 4" xfId="454"/>
    <cellStyle name="Связанная ячейка 5" xfId="455"/>
    <cellStyle name="Связанная ячейка 6" xfId="456"/>
    <cellStyle name="Связанная ячейка 7" xfId="457"/>
    <cellStyle name="Связанная ячейка 8" xfId="458"/>
    <cellStyle name="Связанная ячейка 9" xfId="459"/>
    <cellStyle name="Стиль 1" xfId="460"/>
    <cellStyle name="ТЕКСТ" xfId="461"/>
    <cellStyle name="Текст предупреждения 2" xfId="462"/>
    <cellStyle name="Текст предупреждения 3" xfId="463"/>
    <cellStyle name="Текст предупреждения 4" xfId="464"/>
    <cellStyle name="Текст предупреждения 5" xfId="465"/>
    <cellStyle name="Текст предупреждения 6" xfId="466"/>
    <cellStyle name="Текст предупреждения 7" xfId="467"/>
    <cellStyle name="Текст предупреждения 8" xfId="468"/>
    <cellStyle name="Текст предупреждения 9" xfId="469"/>
    <cellStyle name="Текстовый" xfId="470"/>
    <cellStyle name="Тысячи [0]_3Com" xfId="471"/>
    <cellStyle name="Тысячи_3Com" xfId="472"/>
    <cellStyle name="ФИКСИРОВАННЫЙ" xfId="473"/>
    <cellStyle name="Финансовый 2" xfId="474"/>
    <cellStyle name="Формула" xfId="475"/>
    <cellStyle name="ФормулаВБ" xfId="476"/>
    <cellStyle name="ФормулаНаКонтроль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  <cellStyle name="Џђћ–…ќ’ќ›‰" xfId="4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@eias.ru" TargetMode="External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 enableFormatConditionsCalculation="0">
    <tabColor indexed="12"/>
  </sheetPr>
  <dimension ref="A1:Q55"/>
  <sheetViews>
    <sheetView topLeftCell="A13" zoomScaleNormal="100" workbookViewId="0">
      <selection activeCell="S39" sqref="S39"/>
    </sheetView>
  </sheetViews>
  <sheetFormatPr defaultRowHeight="11.25"/>
  <cols>
    <col min="1" max="2" width="2.7109375" style="66" customWidth="1"/>
    <col min="3" max="15" width="9.140625" style="66"/>
    <col min="16" max="16" width="9" style="66" customWidth="1"/>
    <col min="17" max="18" width="2.7109375" style="66" customWidth="1"/>
    <col min="19" max="16384" width="9.140625" style="66"/>
  </cols>
  <sheetData>
    <row r="1" spans="2:17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1" t="str">
        <f>"Версия " &amp; GetVersion()</f>
        <v>Версия 3.0</v>
      </c>
      <c r="Q2" s="362"/>
    </row>
    <row r="3" spans="2:17" ht="30.75" customHeight="1">
      <c r="B3" s="70"/>
      <c r="C3" s="363" t="s">
        <v>126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6" t="s">
        <v>214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8" t="s">
        <v>170</v>
      </c>
      <c r="D6" s="368"/>
      <c r="E6" s="368"/>
      <c r="F6" s="368"/>
      <c r="G6" s="368"/>
      <c r="H6" s="368"/>
      <c r="I6" s="71"/>
      <c r="J6" s="71"/>
      <c r="K6" s="71"/>
      <c r="L6" s="71"/>
      <c r="M6" s="71"/>
      <c r="N6" s="71"/>
      <c r="O6" s="71"/>
      <c r="P6" s="71"/>
      <c r="Q6" s="73"/>
    </row>
    <row r="7" spans="2:17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1:17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1:17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1:17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1:17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1:17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1:17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1:17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1:17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>
      <c r="A42" s="242"/>
      <c r="B42" s="243"/>
      <c r="C42" s="367" t="s">
        <v>335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>
      <c r="A43" s="242"/>
      <c r="B43" s="243"/>
      <c r="C43" s="359" t="s">
        <v>336</v>
      </c>
      <c r="D43" s="359"/>
      <c r="E43" s="357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>
      <c r="A44" s="242"/>
      <c r="B44" s="243"/>
      <c r="C44" s="359" t="s">
        <v>337</v>
      </c>
      <c r="D44" s="359"/>
      <c r="E44" s="357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>
      <c r="A45" s="242"/>
      <c r="B45" s="243"/>
      <c r="C45" s="359" t="s">
        <v>197</v>
      </c>
      <c r="D45" s="359"/>
      <c r="E45" s="370" t="s">
        <v>338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>
      <c r="A46" s="242"/>
      <c r="B46" s="243"/>
      <c r="C46" s="359" t="s">
        <v>339</v>
      </c>
      <c r="D46" s="359"/>
      <c r="E46" s="371"/>
      <c r="F46" s="369"/>
      <c r="G46" s="369"/>
      <c r="H46" s="369"/>
      <c r="I46" s="369"/>
      <c r="J46" s="369"/>
      <c r="K46" s="35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9" t="s">
        <v>340</v>
      </c>
      <c r="D47" s="359"/>
      <c r="E47" s="369" t="s">
        <v>341</v>
      </c>
      <c r="F47" s="369"/>
      <c r="G47" s="369"/>
      <c r="H47" s="369"/>
      <c r="I47" s="369"/>
      <c r="J47" s="369"/>
      <c r="K47" s="357"/>
      <c r="L47" s="243"/>
      <c r="M47" s="244"/>
      <c r="N47" s="245"/>
      <c r="O47" s="245"/>
      <c r="P47" s="245"/>
      <c r="Q47" s="246"/>
    </row>
    <row r="48" spans="1:17" s="247" customFormat="1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>
      <c r="A49" s="242"/>
      <c r="B49" s="243"/>
      <c r="C49" s="367" t="s">
        <v>342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>
      <c r="A50" s="242"/>
      <c r="B50" s="243"/>
      <c r="C50" s="359" t="s">
        <v>336</v>
      </c>
      <c r="D50" s="359"/>
      <c r="E50" s="357"/>
      <c r="F50" s="358"/>
      <c r="G50" s="358"/>
      <c r="H50" s="358"/>
      <c r="I50" s="358"/>
      <c r="J50" s="358"/>
      <c r="K50" s="358"/>
      <c r="L50" s="243"/>
      <c r="M50" s="244"/>
      <c r="N50" s="245"/>
      <c r="O50" s="245"/>
      <c r="P50" s="245"/>
      <c r="Q50" s="246"/>
    </row>
    <row r="51" spans="1:17" s="247" customFormat="1">
      <c r="A51" s="242"/>
      <c r="B51" s="243"/>
      <c r="C51" s="359" t="s">
        <v>337</v>
      </c>
      <c r="D51" s="359"/>
      <c r="E51" s="372"/>
      <c r="F51" s="358"/>
      <c r="G51" s="358"/>
      <c r="H51" s="358"/>
      <c r="I51" s="358"/>
      <c r="J51" s="358"/>
      <c r="K51" s="358"/>
      <c r="L51" s="243"/>
      <c r="M51" s="244"/>
      <c r="N51" s="245"/>
      <c r="O51" s="245"/>
      <c r="P51" s="245"/>
      <c r="Q51" s="246"/>
    </row>
    <row r="52" spans="1:17" s="247" customFormat="1">
      <c r="A52" s="242"/>
      <c r="B52" s="243"/>
      <c r="C52" s="359" t="s">
        <v>197</v>
      </c>
      <c r="D52" s="359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>
      <c r="A53" s="242"/>
      <c r="B53" s="243"/>
      <c r="C53" s="359" t="s">
        <v>339</v>
      </c>
      <c r="D53" s="359"/>
      <c r="E53" s="371"/>
      <c r="F53" s="369"/>
      <c r="G53" s="369"/>
      <c r="H53" s="369"/>
      <c r="I53" s="369"/>
      <c r="J53" s="369"/>
      <c r="K53" s="35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9" t="s">
        <v>340</v>
      </c>
      <c r="D54" s="359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1:17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  <mergeCell ref="P2:Q2"/>
    <mergeCell ref="C3:P3"/>
    <mergeCell ref="C5:H5"/>
    <mergeCell ref="C42:H42"/>
    <mergeCell ref="C6:H6"/>
    <mergeCell ref="E50:K50"/>
    <mergeCell ref="C43:D43"/>
    <mergeCell ref="E43:K43"/>
    <mergeCell ref="C44:D44"/>
    <mergeCell ref="E44:K44"/>
  </mergeCells>
  <phoneticPr fontId="51" type="noConversion"/>
  <hyperlinks>
    <hyperlink ref="E45" r:id="rId1"/>
  </hyperlinks>
  <pageMargins left="0.75" right="0.75" top="1" bottom="1" header="0.5" footer="0.5"/>
  <pageSetup paperSize="9" orientation="portrait" r:id="rId2"/>
  <headerFooter alignWithMargins="0"/>
  <legacyDrawing r:id="rId3"/>
  <oleObjects>
    <oleObject progId="Word.Document.8" shapeId="12290" r:id="rId4"/>
    <oleObject progId="Word.Document.8" shapeId="12292" r:id="rId5"/>
  </oleObjects>
  <controls>
    <control shapeId="12291" r:id="rId6" name="cmdApplyContactChanges"/>
    <control shapeId="12293" r:id="rId7" name="cmdRegionChange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1:H29"/>
  <sheetViews>
    <sheetView topLeftCell="C7" workbookViewId="0">
      <selection activeCell="J30" sqref="J30"/>
    </sheetView>
  </sheetViews>
  <sheetFormatPr defaultRowHeight="11.25"/>
  <cols>
    <col min="1" max="2" width="0" style="90" hidden="1" customWidth="1"/>
    <col min="3" max="3" width="2.42578125" style="90" customWidth="1"/>
    <col min="4" max="4" width="10.140625" style="90" customWidth="1"/>
    <col min="5" max="5" width="8.140625" style="90" customWidth="1"/>
    <col min="6" max="6" width="52.5703125" style="90" customWidth="1"/>
    <col min="7" max="7" width="48.42578125" style="90" customWidth="1"/>
    <col min="8" max="8" width="3.28515625" style="90" customWidth="1"/>
    <col min="9" max="16384" width="9.140625" style="90"/>
  </cols>
  <sheetData>
    <row r="1" spans="4:8" hidden="1"/>
    <row r="2" spans="4:8" hidden="1"/>
    <row r="3" spans="4:8" hidden="1"/>
    <row r="4" spans="4:8" hidden="1"/>
    <row r="5" spans="4:8" hidden="1"/>
    <row r="6" spans="4:8" hidden="1"/>
    <row r="8" spans="4:8">
      <c r="D8" s="92"/>
      <c r="E8" s="93"/>
      <c r="F8" s="93"/>
      <c r="G8" s="93"/>
      <c r="H8" s="94"/>
    </row>
    <row r="9" spans="4:8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>
      <c r="D14" s="346"/>
      <c r="E14" s="330">
        <v>1</v>
      </c>
      <c r="F14" s="331">
        <f>E14+1</f>
        <v>2</v>
      </c>
      <c r="G14" s="332">
        <v>3</v>
      </c>
      <c r="H14" s="115"/>
    </row>
    <row r="15" spans="4:8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>
      <c r="D19" s="346"/>
      <c r="E19" s="351" t="s">
        <v>462</v>
      </c>
      <c r="F19" s="164" t="s">
        <v>495</v>
      </c>
      <c r="G19" s="348"/>
      <c r="H19" s="115"/>
    </row>
    <row r="20" spans="4:8">
      <c r="D20" s="346"/>
      <c r="E20" s="351" t="s">
        <v>463</v>
      </c>
      <c r="F20" s="164" t="s">
        <v>494</v>
      </c>
      <c r="G20" s="348"/>
      <c r="H20" s="115"/>
    </row>
    <row r="21" spans="4:8">
      <c r="D21" s="346"/>
      <c r="E21" s="351" t="s">
        <v>209</v>
      </c>
      <c r="F21" s="164" t="s">
        <v>211</v>
      </c>
      <c r="G21" s="348"/>
      <c r="H21" s="115"/>
    </row>
    <row r="22" spans="4:8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phoneticPr fontId="4" type="noConversion"/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 enableFormatConditionsCalculation="0">
    <tabColor indexed="42"/>
  </sheetPr>
  <dimension ref="A1:C52"/>
  <sheetViews>
    <sheetView workbookViewId="0">
      <selection activeCell="C2" sqref="C2"/>
    </sheetView>
  </sheetViews>
  <sheetFormatPr defaultRowHeight="11.25"/>
  <cols>
    <col min="1" max="1" width="30.7109375" style="1" customWidth="1"/>
    <col min="2" max="2" width="50.7109375" style="1" customWidth="1"/>
    <col min="3" max="3" width="15.7109375" style="3" customWidth="1"/>
    <col min="4" max="16384" width="9.140625" style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/>
    </row>
    <row r="3" spans="1:3" ht="12.75">
      <c r="A3" s="60"/>
    </row>
    <row r="4" spans="1:3" ht="12.75">
      <c r="A4" s="60"/>
    </row>
    <row r="5" spans="1:3" ht="12.75">
      <c r="A5" s="60"/>
    </row>
    <row r="6" spans="1:3" ht="12.75">
      <c r="A6" s="60"/>
    </row>
    <row r="7" spans="1:3" ht="12.75">
      <c r="A7" s="60"/>
    </row>
    <row r="8" spans="1:3" ht="12.75">
      <c r="A8" s="60"/>
    </row>
    <row r="9" spans="1:3" ht="12.75">
      <c r="A9" s="60"/>
    </row>
    <row r="10" spans="1:3" ht="12.75">
      <c r="A10" s="60"/>
    </row>
    <row r="11" spans="1:3" ht="12.75">
      <c r="A11" s="60"/>
    </row>
    <row r="12" spans="1:3" ht="12.75">
      <c r="A12" s="60"/>
    </row>
    <row r="13" spans="1:3" ht="12.75">
      <c r="A13" s="60"/>
    </row>
    <row r="14" spans="1:3" ht="12.75">
      <c r="A14" s="60"/>
    </row>
    <row r="15" spans="1:3" ht="12.75">
      <c r="A15" s="60"/>
    </row>
    <row r="16" spans="1:3" ht="12.75">
      <c r="A16" s="60"/>
    </row>
    <row r="17" spans="1:1" ht="12.75">
      <c r="A17" s="60"/>
    </row>
    <row r="18" spans="1:1" ht="12.75">
      <c r="A18" s="60"/>
    </row>
    <row r="19" spans="1:1" ht="12.75">
      <c r="A19" s="2"/>
    </row>
    <row r="20" spans="1:1" ht="12.75">
      <c r="A20" s="2"/>
    </row>
    <row r="21" spans="1:1" ht="12.75">
      <c r="A21" s="2"/>
    </row>
    <row r="22" spans="1:1" ht="12.75">
      <c r="A22" s="2"/>
    </row>
    <row r="23" spans="1:1" ht="12.75">
      <c r="A23" s="2"/>
    </row>
    <row r="24" spans="1:1" ht="12.75">
      <c r="A24" s="2"/>
    </row>
    <row r="25" spans="1:1" ht="12.75">
      <c r="A25" s="2"/>
    </row>
    <row r="26" spans="1:1" ht="12.75">
      <c r="A26" s="2"/>
    </row>
    <row r="27" spans="1:1" ht="12.75">
      <c r="A27" s="2"/>
    </row>
    <row r="28" spans="1:1" ht="12.75">
      <c r="A28" s="2"/>
    </row>
    <row r="29" spans="1:1" ht="12.75">
      <c r="A29" s="2"/>
    </row>
    <row r="30" spans="1:1" ht="12.75">
      <c r="A30" s="2"/>
    </row>
    <row r="31" spans="1:1" ht="12.75">
      <c r="A31" s="2"/>
    </row>
    <row r="32" spans="1:1" ht="12.75">
      <c r="A32" s="2"/>
    </row>
    <row r="33" spans="1:1" ht="12.75">
      <c r="A33" s="2"/>
    </row>
    <row r="34" spans="1:1" ht="12.75">
      <c r="A34" s="2"/>
    </row>
    <row r="35" spans="1:1" ht="12.75">
      <c r="A35" s="2"/>
    </row>
    <row r="36" spans="1:1" ht="12.75">
      <c r="A36" s="2"/>
    </row>
    <row r="37" spans="1:1" ht="12.75">
      <c r="A37" s="2"/>
    </row>
    <row r="38" spans="1:1" ht="12.75">
      <c r="A38" s="2"/>
    </row>
    <row r="39" spans="1:1" ht="12.75">
      <c r="A39" s="2"/>
    </row>
    <row r="40" spans="1:1" ht="12.75">
      <c r="A40" s="2"/>
    </row>
    <row r="41" spans="1:1" ht="12.75">
      <c r="A41" s="2"/>
    </row>
    <row r="42" spans="1:1" ht="12.75">
      <c r="A42" s="2"/>
    </row>
    <row r="43" spans="1:1" ht="12.75">
      <c r="A43" s="2"/>
    </row>
    <row r="44" spans="1:1" ht="12.75">
      <c r="A44" s="2"/>
    </row>
    <row r="45" spans="1:1" ht="12.75">
      <c r="A45" s="2"/>
    </row>
    <row r="46" spans="1:1" ht="12.75">
      <c r="A46" s="2"/>
    </row>
    <row r="47" spans="1:1" ht="12.75">
      <c r="A47" s="2"/>
    </row>
    <row r="48" spans="1:1" ht="12.75">
      <c r="A48" s="2"/>
    </row>
    <row r="49" spans="1:1" ht="12.75">
      <c r="A49" s="2"/>
    </row>
    <row r="50" spans="1:1" ht="12.75">
      <c r="A50" s="2"/>
    </row>
    <row r="51" spans="1:1" ht="12.75">
      <c r="A51" s="2"/>
    </row>
    <row r="52" spans="1:1" ht="12.75">
      <c r="A52" s="2"/>
    </row>
  </sheetData>
  <sheetProtection password="FA9C" sheet="1" objects="1" scenarios="1" formatColumns="0" formatRows="0"/>
  <phoneticPr fontId="5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 enableFormatConditionsCalculation="0">
    <tabColor indexed="47"/>
  </sheetPr>
  <dimension ref="A1"/>
  <sheetViews>
    <sheetView workbookViewId="0">
      <selection activeCell="J28" sqref="J2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workbookViewId="0">
      <selection activeCell="A2" sqref="A2:H133"/>
    </sheetView>
  </sheetViews>
  <sheetFormatPr defaultRowHeight="11.25"/>
  <cols>
    <col min="1" max="16384" width="9.140625" style="143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workbookViewId="0"/>
  </sheetViews>
  <sheetFormatPr defaultRowHeight="11.25"/>
  <cols>
    <col min="1" max="16384" width="9.140625" style="274"/>
  </cols>
  <sheetData>
    <row r="1" spans="2:8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workbookViewId="0">
      <selection activeCell="H20" sqref="H20"/>
    </sheetView>
  </sheetViews>
  <sheetFormatPr defaultRowHeight="11.25"/>
  <cols>
    <col min="1" max="16384" width="9.140625" style="45"/>
  </cols>
  <sheetData>
    <row r="1" spans="1:3">
      <c r="A1" s="45" t="s">
        <v>473</v>
      </c>
      <c r="B1" s="45" t="s">
        <v>472</v>
      </c>
      <c r="C1" s="45" t="s">
        <v>474</v>
      </c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 enableFormatConditionsCalculation="0">
    <tabColor indexed="47"/>
  </sheetPr>
  <dimension ref="A1:D86"/>
  <sheetViews>
    <sheetView workbookViewId="0">
      <selection activeCell="C49" sqref="C49"/>
    </sheetView>
  </sheetViews>
  <sheetFormatPr defaultRowHeight="11.25"/>
  <cols>
    <col min="1" max="1" width="68.28515625" style="5" customWidth="1"/>
    <col min="2" max="2" width="29.28515625" style="5" customWidth="1"/>
    <col min="3" max="3" width="5.140625" style="5" customWidth="1"/>
    <col min="4" max="4" width="18.42578125" style="5" customWidth="1"/>
    <col min="5" max="16384" width="9.140625" style="5"/>
  </cols>
  <sheetData>
    <row r="1" spans="1:4">
      <c r="A1" s="4" t="s">
        <v>131</v>
      </c>
      <c r="B1" s="4"/>
    </row>
    <row r="2" spans="1:4">
      <c r="A2" s="4" t="s">
        <v>133</v>
      </c>
      <c r="B2" s="6" t="s">
        <v>175</v>
      </c>
      <c r="D2" s="6" t="s">
        <v>10</v>
      </c>
    </row>
    <row r="3" spans="1:4">
      <c r="A3" s="4" t="s">
        <v>103</v>
      </c>
      <c r="B3" s="7" t="s">
        <v>102</v>
      </c>
      <c r="D3" s="5" t="s">
        <v>11</v>
      </c>
    </row>
    <row r="4" spans="1:4">
      <c r="A4" s="4" t="s">
        <v>104</v>
      </c>
      <c r="B4" s="7" t="s">
        <v>159</v>
      </c>
      <c r="D4" s="5" t="s">
        <v>12</v>
      </c>
    </row>
    <row r="5" spans="1:4">
      <c r="A5" s="4" t="s">
        <v>135</v>
      </c>
      <c r="B5" s="4"/>
      <c r="D5" s="5" t="s">
        <v>13</v>
      </c>
    </row>
    <row r="6" spans="1:4">
      <c r="A6" s="4" t="s">
        <v>136</v>
      </c>
      <c r="B6" s="4"/>
      <c r="D6" s="5" t="s">
        <v>14</v>
      </c>
    </row>
    <row r="7" spans="1:4">
      <c r="A7" s="4" t="s">
        <v>137</v>
      </c>
      <c r="B7" s="4"/>
      <c r="D7" s="5" t="s">
        <v>15</v>
      </c>
    </row>
    <row r="8" spans="1:4">
      <c r="A8" s="4" t="s">
        <v>132</v>
      </c>
      <c r="D8" s="5" t="s">
        <v>16</v>
      </c>
    </row>
    <row r="9" spans="1:4">
      <c r="A9" s="4" t="s">
        <v>139</v>
      </c>
      <c r="D9" s="5" t="s">
        <v>17</v>
      </c>
    </row>
    <row r="10" spans="1:4">
      <c r="A10" s="4" t="s">
        <v>134</v>
      </c>
      <c r="D10" s="5" t="s">
        <v>18</v>
      </c>
    </row>
    <row r="11" spans="1:4">
      <c r="A11" s="4" t="s">
        <v>141</v>
      </c>
      <c r="D11" s="5" t="s">
        <v>19</v>
      </c>
    </row>
    <row r="12" spans="1:4">
      <c r="A12" s="4" t="s">
        <v>142</v>
      </c>
      <c r="D12" s="5" t="s">
        <v>20</v>
      </c>
    </row>
    <row r="13" spans="1:4">
      <c r="A13" s="4" t="s">
        <v>143</v>
      </c>
      <c r="D13" s="5" t="s">
        <v>21</v>
      </c>
    </row>
    <row r="14" spans="1:4">
      <c r="A14" s="4" t="s">
        <v>144</v>
      </c>
      <c r="D14" s="5" t="s">
        <v>22</v>
      </c>
    </row>
    <row r="15" spans="1:4">
      <c r="A15" s="4" t="s">
        <v>145</v>
      </c>
      <c r="D15" s="5" t="s">
        <v>23</v>
      </c>
    </row>
    <row r="16" spans="1:4">
      <c r="A16" s="4" t="s">
        <v>138</v>
      </c>
      <c r="D16" s="5" t="s">
        <v>24</v>
      </c>
    </row>
    <row r="17" spans="1:2">
      <c r="A17" s="4" t="s">
        <v>36</v>
      </c>
    </row>
    <row r="18" spans="1:2">
      <c r="A18" s="4" t="s">
        <v>140</v>
      </c>
      <c r="B18" s="6" t="s">
        <v>34</v>
      </c>
    </row>
    <row r="19" spans="1:2">
      <c r="A19" s="4" t="s">
        <v>37</v>
      </c>
      <c r="B19" s="5" t="s">
        <v>27</v>
      </c>
    </row>
    <row r="20" spans="1:2">
      <c r="A20" s="4" t="s">
        <v>38</v>
      </c>
      <c r="B20" s="5" t="s">
        <v>28</v>
      </c>
    </row>
    <row r="21" spans="1:2">
      <c r="A21" s="4" t="s">
        <v>146</v>
      </c>
      <c r="B21" s="5" t="s">
        <v>29</v>
      </c>
    </row>
    <row r="22" spans="1:2">
      <c r="A22" s="4" t="s">
        <v>147</v>
      </c>
      <c r="B22" s="5" t="s">
        <v>30</v>
      </c>
    </row>
    <row r="23" spans="1:2">
      <c r="A23" s="4" t="s">
        <v>148</v>
      </c>
      <c r="B23" s="5" t="s">
        <v>31</v>
      </c>
    </row>
    <row r="24" spans="1:2">
      <c r="A24" s="4" t="s">
        <v>39</v>
      </c>
      <c r="B24" s="5" t="s">
        <v>32</v>
      </c>
    </row>
    <row r="25" spans="1:2">
      <c r="A25" s="4" t="s">
        <v>41</v>
      </c>
      <c r="B25" s="5" t="s">
        <v>33</v>
      </c>
    </row>
    <row r="26" spans="1:2">
      <c r="A26" s="4" t="s">
        <v>42</v>
      </c>
    </row>
    <row r="27" spans="1:2">
      <c r="A27" s="4" t="s">
        <v>46</v>
      </c>
    </row>
    <row r="28" spans="1:2">
      <c r="A28" s="4" t="s">
        <v>40</v>
      </c>
    </row>
    <row r="29" spans="1:2">
      <c r="A29" s="4" t="s">
        <v>50</v>
      </c>
    </row>
    <row r="30" spans="1:2">
      <c r="A30" s="4" t="s">
        <v>43</v>
      </c>
    </row>
    <row r="31" spans="1:2">
      <c r="A31" s="4" t="s">
        <v>44</v>
      </c>
    </row>
    <row r="32" spans="1:2">
      <c r="A32" s="4" t="s">
        <v>45</v>
      </c>
    </row>
    <row r="33" spans="1:2">
      <c r="A33" s="4" t="s">
        <v>52</v>
      </c>
      <c r="B33" s="5" t="s">
        <v>77</v>
      </c>
    </row>
    <row r="34" spans="1:2">
      <c r="A34" s="4" t="s">
        <v>53</v>
      </c>
      <c r="B34" s="5" t="s">
        <v>78</v>
      </c>
    </row>
    <row r="35" spans="1:2">
      <c r="A35" s="4" t="s">
        <v>54</v>
      </c>
      <c r="B35" s="5" t="s">
        <v>79</v>
      </c>
    </row>
    <row r="36" spans="1:2">
      <c r="A36" s="4" t="s">
        <v>124</v>
      </c>
      <c r="B36" s="5" t="s">
        <v>81</v>
      </c>
    </row>
    <row r="37" spans="1:2">
      <c r="A37" s="4" t="s">
        <v>48</v>
      </c>
      <c r="B37" s="5" t="s">
        <v>82</v>
      </c>
    </row>
    <row r="38" spans="1:2">
      <c r="A38" s="4" t="s">
        <v>49</v>
      </c>
      <c r="B38" s="5" t="s">
        <v>83</v>
      </c>
    </row>
    <row r="39" spans="1:2">
      <c r="A39" s="4" t="s">
        <v>51</v>
      </c>
      <c r="B39" s="5" t="s">
        <v>80</v>
      </c>
    </row>
    <row r="40" spans="1:2">
      <c r="A40" s="4" t="s">
        <v>60</v>
      </c>
    </row>
    <row r="41" spans="1:2">
      <c r="A41" s="4" t="s">
        <v>65</v>
      </c>
    </row>
    <row r="42" spans="1:2">
      <c r="A42" s="4" t="s">
        <v>66</v>
      </c>
    </row>
    <row r="43" spans="1:2">
      <c r="A43" s="4" t="s">
        <v>55</v>
      </c>
    </row>
    <row r="44" spans="1:2">
      <c r="A44" s="4" t="s">
        <v>56</v>
      </c>
    </row>
    <row r="45" spans="1:2">
      <c r="A45" s="4" t="s">
        <v>57</v>
      </c>
    </row>
    <row r="46" spans="1:2">
      <c r="A46" s="4" t="s">
        <v>58</v>
      </c>
    </row>
    <row r="47" spans="1:2">
      <c r="A47" s="4" t="s">
        <v>70</v>
      </c>
    </row>
    <row r="48" spans="1:2">
      <c r="A48" s="4" t="s">
        <v>71</v>
      </c>
    </row>
    <row r="49" spans="1:2">
      <c r="A49" s="4" t="s">
        <v>151</v>
      </c>
    </row>
    <row r="50" spans="1:2">
      <c r="A50" s="4" t="s">
        <v>72</v>
      </c>
    </row>
    <row r="51" spans="1:2">
      <c r="A51" s="4" t="s">
        <v>152</v>
      </c>
    </row>
    <row r="52" spans="1:2">
      <c r="A52" s="4" t="s">
        <v>73</v>
      </c>
    </row>
    <row r="53" spans="1:2">
      <c r="A53" s="4" t="s">
        <v>61</v>
      </c>
      <c r="B53" s="4"/>
    </row>
    <row r="54" spans="1:2">
      <c r="A54" s="4" t="s">
        <v>62</v>
      </c>
      <c r="B54" s="4"/>
    </row>
    <row r="55" spans="1:2">
      <c r="A55" s="4" t="s">
        <v>63</v>
      </c>
      <c r="B55" s="4"/>
    </row>
    <row r="56" spans="1:2">
      <c r="A56" s="4" t="s">
        <v>64</v>
      </c>
      <c r="B56" s="4"/>
    </row>
    <row r="57" spans="1:2">
      <c r="A57" s="4" t="s">
        <v>149</v>
      </c>
      <c r="B57" s="4"/>
    </row>
    <row r="58" spans="1:2">
      <c r="A58" s="4" t="s">
        <v>153</v>
      </c>
      <c r="B58" s="4"/>
    </row>
    <row r="59" spans="1:2">
      <c r="A59" s="4" t="s">
        <v>150</v>
      </c>
      <c r="B59" s="4"/>
    </row>
    <row r="60" spans="1:2">
      <c r="A60" s="4" t="s">
        <v>67</v>
      </c>
      <c r="B60" s="4"/>
    </row>
    <row r="61" spans="1:2">
      <c r="A61" s="4" t="s">
        <v>68</v>
      </c>
      <c r="B61" s="4"/>
    </row>
    <row r="62" spans="1:2">
      <c r="A62" s="4" t="s">
        <v>69</v>
      </c>
      <c r="B62" s="4"/>
    </row>
    <row r="63" spans="1:2">
      <c r="A63" s="4" t="s">
        <v>74</v>
      </c>
      <c r="B63" s="4"/>
    </row>
    <row r="64" spans="1:2">
      <c r="A64" s="4" t="s">
        <v>75</v>
      </c>
      <c r="B64" s="4"/>
    </row>
    <row r="65" spans="1:2">
      <c r="A65" s="4" t="s">
        <v>155</v>
      </c>
      <c r="B65" s="4"/>
    </row>
    <row r="66" spans="1:2">
      <c r="A66" s="4" t="s">
        <v>156</v>
      </c>
      <c r="B66" s="4"/>
    </row>
    <row r="67" spans="1:2">
      <c r="A67" s="4" t="s">
        <v>157</v>
      </c>
      <c r="B67" s="4"/>
    </row>
    <row r="68" spans="1:2">
      <c r="A68" s="4" t="s">
        <v>154</v>
      </c>
      <c r="B68" s="4"/>
    </row>
    <row r="69" spans="1:2">
      <c r="A69" s="4" t="s">
        <v>162</v>
      </c>
      <c r="B69" s="4"/>
    </row>
    <row r="70" spans="1:2">
      <c r="A70" s="4" t="s">
        <v>163</v>
      </c>
      <c r="B70" s="4"/>
    </row>
    <row r="71" spans="1:2">
      <c r="A71" s="4" t="s">
        <v>158</v>
      </c>
      <c r="B71" s="4"/>
    </row>
    <row r="72" spans="1:2">
      <c r="A72" s="4" t="s">
        <v>166</v>
      </c>
      <c r="B72" s="4"/>
    </row>
    <row r="73" spans="1:2">
      <c r="A73" s="4" t="s">
        <v>160</v>
      </c>
      <c r="B73" s="4"/>
    </row>
    <row r="74" spans="1:2">
      <c r="A74" s="4" t="s">
        <v>161</v>
      </c>
      <c r="B74" s="4"/>
    </row>
    <row r="75" spans="1:2">
      <c r="A75" s="4" t="s">
        <v>170</v>
      </c>
      <c r="B75" s="4"/>
    </row>
    <row r="76" spans="1:2">
      <c r="A76" s="4" t="s">
        <v>164</v>
      </c>
      <c r="B76" s="4"/>
    </row>
    <row r="77" spans="1:2">
      <c r="A77" s="4" t="s">
        <v>165</v>
      </c>
      <c r="B77" s="4"/>
    </row>
    <row r="78" spans="1:2">
      <c r="A78" s="4" t="s">
        <v>171</v>
      </c>
      <c r="B78" s="4"/>
    </row>
    <row r="79" spans="1:2">
      <c r="A79" s="4" t="s">
        <v>174</v>
      </c>
      <c r="B79" s="4"/>
    </row>
    <row r="80" spans="1:2">
      <c r="A80" s="4" t="s">
        <v>172</v>
      </c>
      <c r="B80" s="4"/>
    </row>
    <row r="81" spans="1:2">
      <c r="A81" s="4" t="s">
        <v>173</v>
      </c>
      <c r="B81" s="4"/>
    </row>
    <row r="82" spans="1:2">
      <c r="A82" s="4" t="s">
        <v>167</v>
      </c>
      <c r="B82" s="4"/>
    </row>
    <row r="83" spans="1:2">
      <c r="A83" s="4" t="s">
        <v>168</v>
      </c>
      <c r="B83" s="4"/>
    </row>
    <row r="84" spans="1:2">
      <c r="A84" s="4" t="s">
        <v>169</v>
      </c>
      <c r="B84" s="4"/>
    </row>
    <row r="85" spans="1:2">
      <c r="B85" s="4"/>
    </row>
    <row r="86" spans="1:2">
      <c r="B86" s="4"/>
    </row>
  </sheetData>
  <sheetProtection formatColumns="0" formatRows="0"/>
  <phoneticPr fontId="5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 enableFormatConditionsCalculation="0">
    <tabColor indexed="47"/>
  </sheetPr>
  <dimension ref="A3:AJ51"/>
  <sheetViews>
    <sheetView workbookViewId="0">
      <selection activeCell="K31" sqref="K31"/>
    </sheetView>
  </sheetViews>
  <sheetFormatPr defaultRowHeight="11.25"/>
  <cols>
    <col min="1" max="1" width="14.42578125" style="1" customWidth="1"/>
    <col min="2" max="5" width="9.140625" style="1"/>
    <col min="6" max="6" width="25.140625" style="1" customWidth="1"/>
    <col min="7" max="26" width="9.140625" style="1"/>
    <col min="27" max="36" width="9.140625" style="8"/>
    <col min="37" max="16384" width="9.140625" style="1"/>
  </cols>
  <sheetData>
    <row r="3" spans="1:33" s="90" customFormat="1" ht="22.5">
      <c r="C3" s="111"/>
      <c r="D3" s="112"/>
      <c r="E3" s="434"/>
      <c r="F3" s="437"/>
      <c r="G3" s="116" t="s">
        <v>329</v>
      </c>
      <c r="H3" s="129" t="s">
        <v>328</v>
      </c>
      <c r="I3" s="138"/>
      <c r="J3" s="156" t="s">
        <v>221</v>
      </c>
    </row>
    <row r="4" spans="1:33" s="90" customFormat="1" ht="12.75">
      <c r="C4" s="111"/>
      <c r="D4" s="112"/>
      <c r="E4" s="435"/>
      <c r="F4" s="438"/>
      <c r="G4" s="126" t="s">
        <v>327</v>
      </c>
      <c r="H4" s="337" t="str">
        <f>IF(J4,"",J5)</f>
        <v/>
      </c>
      <c r="I4" s="138"/>
      <c r="J4" s="338" t="b">
        <f>ISNA(J5)</f>
        <v>1</v>
      </c>
    </row>
    <row r="5" spans="1:33" s="90" customFormat="1" ht="101.25">
      <c r="C5" s="111"/>
      <c r="D5" s="112"/>
      <c r="E5" s="435"/>
      <c r="F5" s="438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1:33" s="90" customFormat="1" ht="33.75">
      <c r="C6" s="111"/>
      <c r="D6" s="112"/>
      <c r="E6" s="436"/>
      <c r="F6" s="439"/>
      <c r="G6" s="126" t="s">
        <v>303</v>
      </c>
      <c r="H6" s="132" t="s">
        <v>330</v>
      </c>
      <c r="I6" s="139"/>
      <c r="J6" s="155"/>
    </row>
    <row r="12" spans="1:33" s="289" customFormat="1" ht="12.75">
      <c r="A12" s="290" t="s">
        <v>471</v>
      </c>
    </row>
    <row r="13" spans="1:3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pans="1:33" s="289" customFormat="1" ht="12.75">
      <c r="A16" s="290" t="s">
        <v>491</v>
      </c>
    </row>
    <row r="18" spans="1:8" s="90" customFormat="1" ht="33.75">
      <c r="C18" s="111"/>
      <c r="D18" s="291" t="s">
        <v>480</v>
      </c>
      <c r="E18" s="281"/>
      <c r="F18" s="325"/>
      <c r="G18" s="137"/>
      <c r="H18" s="115"/>
    </row>
    <row r="20" spans="1:8" s="289" customFormat="1" ht="12.75">
      <c r="A20" s="290" t="s">
        <v>271</v>
      </c>
    </row>
    <row r="22" spans="1:8" s="90" customFormat="1">
      <c r="D22" s="95"/>
      <c r="E22" s="340"/>
      <c r="F22" s="345"/>
      <c r="G22" s="349"/>
      <c r="H22" s="115"/>
    </row>
    <row r="25" spans="1:8">
      <c r="F25" s="334" t="s">
        <v>233</v>
      </c>
      <c r="G25" s="1" t="s">
        <v>234</v>
      </c>
    </row>
    <row r="26" spans="1:8">
      <c r="F26" s="335" t="s">
        <v>235</v>
      </c>
      <c r="G26" s="1" t="s">
        <v>236</v>
      </c>
    </row>
    <row r="27" spans="1:8">
      <c r="F27" s="335" t="s">
        <v>237</v>
      </c>
      <c r="G27" s="1" t="s">
        <v>238</v>
      </c>
    </row>
    <row r="28" spans="1:8">
      <c r="F28" s="335" t="s">
        <v>239</v>
      </c>
      <c r="G28" s="1" t="s">
        <v>238</v>
      </c>
    </row>
    <row r="29" spans="1:8">
      <c r="F29" s="335" t="s">
        <v>240</v>
      </c>
      <c r="G29" s="1" t="s">
        <v>238</v>
      </c>
    </row>
    <row r="30" spans="1:8">
      <c r="F30" s="335" t="s">
        <v>241</v>
      </c>
      <c r="G30" s="1" t="s">
        <v>238</v>
      </c>
    </row>
    <row r="31" spans="1:8">
      <c r="F31" s="335" t="s">
        <v>242</v>
      </c>
      <c r="G31" s="1" t="s">
        <v>238</v>
      </c>
    </row>
    <row r="32" spans="1:8">
      <c r="F32" s="335" t="s">
        <v>243</v>
      </c>
      <c r="G32" s="1" t="s">
        <v>238</v>
      </c>
    </row>
    <row r="33" spans="6:7">
      <c r="F33" s="335" t="s">
        <v>244</v>
      </c>
      <c r="G33" s="1" t="s">
        <v>238</v>
      </c>
    </row>
    <row r="34" spans="6:7">
      <c r="F34" s="335" t="s">
        <v>245</v>
      </c>
      <c r="G34" s="1" t="s">
        <v>238</v>
      </c>
    </row>
    <row r="35" spans="6:7">
      <c r="F35" s="335" t="s">
        <v>246</v>
      </c>
      <c r="G35" s="1" t="s">
        <v>247</v>
      </c>
    </row>
    <row r="36" spans="6:7">
      <c r="F36" s="335" t="s">
        <v>248</v>
      </c>
      <c r="G36" s="1" t="s">
        <v>247</v>
      </c>
    </row>
    <row r="37" spans="6:7">
      <c r="F37" s="335" t="s">
        <v>249</v>
      </c>
      <c r="G37" s="1" t="s">
        <v>247</v>
      </c>
    </row>
    <row r="38" spans="6:7">
      <c r="F38" s="335" t="s">
        <v>250</v>
      </c>
      <c r="G38" s="1" t="s">
        <v>247</v>
      </c>
    </row>
    <row r="39" spans="6:7">
      <c r="F39" s="335" t="s">
        <v>251</v>
      </c>
      <c r="G39" s="1" t="s">
        <v>238</v>
      </c>
    </row>
    <row r="40" spans="6:7">
      <c r="F40" s="335" t="s">
        <v>252</v>
      </c>
      <c r="G40" s="1" t="s">
        <v>238</v>
      </c>
    </row>
    <row r="41" spans="6:7">
      <c r="F41" s="335" t="s">
        <v>253</v>
      </c>
      <c r="G41" s="1" t="s">
        <v>238</v>
      </c>
    </row>
    <row r="42" spans="6:7">
      <c r="F42" s="335" t="s">
        <v>254</v>
      </c>
      <c r="G42" s="1" t="s">
        <v>247</v>
      </c>
    </row>
    <row r="43" spans="6:7">
      <c r="F43" s="335" t="s">
        <v>255</v>
      </c>
      <c r="G43" s="1" t="s">
        <v>238</v>
      </c>
    </row>
    <row r="44" spans="6:7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>
      <c r="F46" s="335" t="s">
        <v>258</v>
      </c>
      <c r="G46" s="1" t="s">
        <v>259</v>
      </c>
    </row>
    <row r="47" spans="6:7">
      <c r="F47" s="335" t="s">
        <v>260</v>
      </c>
      <c r="G47" s="1" t="s">
        <v>259</v>
      </c>
    </row>
    <row r="48" spans="6:7">
      <c r="F48" s="335" t="s">
        <v>261</v>
      </c>
      <c r="G48" s="1" t="s">
        <v>259</v>
      </c>
    </row>
    <row r="49" spans="6:7">
      <c r="F49" s="335" t="s">
        <v>262</v>
      </c>
      <c r="G49" s="1" t="s">
        <v>259</v>
      </c>
    </row>
    <row r="50" spans="6:7">
      <c r="F50" s="335" t="s">
        <v>263</v>
      </c>
      <c r="G50" s="1" t="s">
        <v>264</v>
      </c>
    </row>
    <row r="51" spans="6:7">
      <c r="F51" s="336" t="s">
        <v>265</v>
      </c>
    </row>
  </sheetData>
  <sheetProtection formatColumns="0" formatRows="0"/>
  <mergeCells count="2">
    <mergeCell ref="E3:E6"/>
    <mergeCell ref="F3:F6"/>
  </mergeCells>
  <phoneticPr fontId="51" type="noConversion"/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-9.99999999999999E+27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 enableFormatConditionsCalculation="0">
    <tabColor indexed="23"/>
  </sheetPr>
  <dimension ref="A1"/>
  <sheetViews>
    <sheetView workbookViewId="0">
      <selection activeCell="F36" sqref="F36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 enableFormatConditionsCalculation="0">
    <tabColor indexed="23"/>
  </sheetPr>
  <dimension ref="A1"/>
  <sheetViews>
    <sheetView workbookViewId="0">
      <selection activeCell="F25" sqref="F25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topLeftCell="C2" workbookViewId="0">
      <selection activeCell="G35" sqref="G35"/>
    </sheetView>
  </sheetViews>
  <sheetFormatPr defaultRowHeight="11.25"/>
  <cols>
    <col min="1" max="1" width="17.5703125" style="9" hidden="1" customWidth="1"/>
    <col min="2" max="2" width="17.5703125" style="10" hidden="1" customWidth="1"/>
    <col min="3" max="3" width="2.7109375" style="39" customWidth="1"/>
    <col min="4" max="4" width="2.7109375" style="14" customWidth="1"/>
    <col min="5" max="5" width="35.7109375" style="14" customWidth="1"/>
    <col min="6" max="6" width="21.5703125" style="14" customWidth="1"/>
    <col min="7" max="7" width="40.7109375" style="36" customWidth="1"/>
    <col min="8" max="8" width="32.7109375" style="14" customWidth="1"/>
    <col min="9" max="10" width="2.7109375" style="14" customWidth="1"/>
    <col min="11" max="16384" width="9.140625" style="14"/>
  </cols>
  <sheetData>
    <row r="1" spans="1:10" s="39" customFormat="1" ht="35.25" hidden="1" customHeight="1">
      <c r="A1" s="9" t="str">
        <f>region_name</f>
        <v>Удмуртская республика</v>
      </c>
      <c r="B1" s="10" t="str">
        <f>IF(god="","Не определено",god)</f>
        <v>2012</v>
      </c>
      <c r="C1" s="39" t="str">
        <f>org&amp;"_INN:"&amp;inn&amp;"_KPP:"&amp;kpp</f>
        <v>ООО "МЕЧЕЛ-ЭНЕРГО"_INN:7722245108_KPP:183232001</v>
      </c>
      <c r="G1" s="40"/>
    </row>
    <row r="2" spans="1:10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10" ht="12.75" customHeight="1">
      <c r="A3" s="9" t="str">
        <f>IF(mo="","Не определено",mo)</f>
        <v>г. Ижевск</v>
      </c>
      <c r="B3" s="10" t="str">
        <f>IF(oktmo="","Не определено",oktmo)</f>
        <v>94701000</v>
      </c>
      <c r="D3" s="11"/>
      <c r="E3" s="12"/>
      <c r="F3" s="13"/>
      <c r="G3" s="387" t="str">
        <f>version</f>
        <v>Версия 3.0</v>
      </c>
      <c r="H3" s="387"/>
      <c r="I3" s="194"/>
    </row>
    <row r="4" spans="1:10" ht="30" customHeight="1">
      <c r="A4" s="9" t="str">
        <f>IF(fil="","Не определено",fil)</f>
        <v>Не определено</v>
      </c>
      <c r="B4" s="10" t="str">
        <f>IF(kpp="","Не определено",kpp)</f>
        <v>183232001</v>
      </c>
      <c r="D4" s="15"/>
      <c r="E4" s="388" t="s">
        <v>215</v>
      </c>
      <c r="F4" s="389"/>
      <c r="G4" s="390"/>
      <c r="H4" s="16"/>
      <c r="I4" s="195"/>
    </row>
    <row r="5" spans="1:10" ht="12" thickBot="1">
      <c r="D5" s="15"/>
      <c r="E5" s="16"/>
      <c r="F5" s="16"/>
      <c r="G5" s="17"/>
      <c r="H5" s="16"/>
      <c r="I5" s="195"/>
    </row>
    <row r="6" spans="1:10" ht="16.5" customHeight="1">
      <c r="D6" s="15"/>
      <c r="E6" s="391" t="s">
        <v>214</v>
      </c>
      <c r="F6" s="392"/>
      <c r="G6" s="18"/>
      <c r="H6" s="16"/>
      <c r="I6" s="195"/>
    </row>
    <row r="7" spans="1:10" ht="24.95" customHeight="1" thickBot="1">
      <c r="A7" s="65"/>
      <c r="D7" s="15"/>
      <c r="E7" s="393" t="s">
        <v>170</v>
      </c>
      <c r="F7" s="394"/>
      <c r="G7" s="17"/>
      <c r="H7" s="16"/>
      <c r="I7" s="195"/>
    </row>
    <row r="8" spans="1:10" ht="12" customHeight="1" thickBot="1">
      <c r="A8" s="65"/>
      <c r="D8" s="19"/>
      <c r="E8" s="20"/>
      <c r="F8" s="41"/>
      <c r="G8" s="26"/>
      <c r="H8" s="41"/>
      <c r="I8" s="195"/>
    </row>
    <row r="9" spans="1:10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509</v>
      </c>
      <c r="I9" s="195"/>
    </row>
    <row r="10" spans="1:10" ht="12" customHeight="1" thickBot="1">
      <c r="D10" s="19"/>
      <c r="E10" s="22"/>
      <c r="F10" s="16"/>
      <c r="G10" s="23"/>
      <c r="H10" s="193"/>
      <c r="I10" s="195"/>
    </row>
    <row r="11" spans="1:10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10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1:10" ht="32.25" customHeight="1" thickBot="1">
      <c r="D13" s="19"/>
      <c r="E13" s="52" t="s">
        <v>499</v>
      </c>
      <c r="F13" s="395" t="s">
        <v>498</v>
      </c>
      <c r="G13" s="396"/>
      <c r="H13" s="193"/>
      <c r="I13" s="195"/>
      <c r="J13" s="37"/>
    </row>
    <row r="14" spans="1:10" ht="15" hidden="1" customHeight="1">
      <c r="D14" s="19"/>
      <c r="E14" s="24"/>
      <c r="F14" s="25"/>
      <c r="G14" s="23"/>
      <c r="H14" s="193"/>
      <c r="I14" s="195"/>
    </row>
    <row r="15" spans="1:10" ht="24.95" hidden="1" customHeight="1" thickBot="1">
      <c r="D15" s="19"/>
      <c r="E15" s="52" t="s">
        <v>178</v>
      </c>
      <c r="F15" s="397"/>
      <c r="G15" s="398"/>
      <c r="H15" s="193" t="s">
        <v>25</v>
      </c>
      <c r="I15" s="195"/>
    </row>
    <row r="16" spans="1:10" ht="12" customHeight="1" thickBot="1">
      <c r="D16" s="19"/>
      <c r="E16" s="24"/>
      <c r="F16" s="25"/>
      <c r="G16" s="23"/>
      <c r="H16" s="193"/>
      <c r="I16" s="195"/>
    </row>
    <row r="17" spans="1:17" ht="20.100000000000001" customHeight="1">
      <c r="D17" s="19"/>
      <c r="E17" s="53" t="s">
        <v>502</v>
      </c>
      <c r="F17" s="57" t="s">
        <v>504</v>
      </c>
      <c r="G17" s="26"/>
      <c r="H17" s="263" t="s">
        <v>76</v>
      </c>
      <c r="I17" s="195"/>
    </row>
    <row r="18" spans="1:17" ht="20.100000000000001" customHeight="1" thickBot="1">
      <c r="D18" s="19"/>
      <c r="E18" s="54" t="s">
        <v>503</v>
      </c>
      <c r="F18" s="58" t="s">
        <v>505</v>
      </c>
      <c r="G18" s="27"/>
      <c r="H18" s="264" t="s">
        <v>351</v>
      </c>
      <c r="I18" s="195"/>
    </row>
    <row r="19" spans="1:17" ht="12" customHeight="1" thickBot="1">
      <c r="D19" s="19"/>
      <c r="E19" s="22"/>
      <c r="F19" s="16"/>
      <c r="G19" s="23"/>
      <c r="H19" s="193"/>
      <c r="I19" s="195"/>
    </row>
    <row r="20" spans="1:17" ht="24.75" customHeight="1">
      <c r="D20" s="19"/>
      <c r="E20" s="55" t="s">
        <v>35</v>
      </c>
      <c r="F20" s="383" t="s">
        <v>31</v>
      </c>
      <c r="G20" s="384"/>
      <c r="H20" s="263" t="s">
        <v>484</v>
      </c>
      <c r="I20" s="195"/>
    </row>
    <row r="21" spans="1:17" ht="24" customHeight="1" thickBot="1">
      <c r="D21" s="19"/>
      <c r="E21" s="267" t="s">
        <v>483</v>
      </c>
      <c r="F21" s="385" t="s">
        <v>506</v>
      </c>
      <c r="G21" s="386"/>
      <c r="H21" s="264" t="s">
        <v>202</v>
      </c>
      <c r="I21" s="195"/>
    </row>
    <row r="22" spans="1:17" ht="39.950000000000003" customHeight="1">
      <c r="C22" s="46"/>
      <c r="D22" s="19"/>
      <c r="E22" s="268" t="s">
        <v>500</v>
      </c>
      <c r="F22" s="269" t="s">
        <v>9</v>
      </c>
      <c r="G22" s="270" t="s">
        <v>510</v>
      </c>
      <c r="H22" s="16"/>
      <c r="I22" s="195"/>
      <c r="O22" s="47"/>
      <c r="P22" s="47"/>
      <c r="Q22" s="48"/>
    </row>
    <row r="23" spans="1:17" ht="24.95" customHeight="1">
      <c r="D23" s="19"/>
      <c r="E23" s="379" t="s">
        <v>501</v>
      </c>
      <c r="F23" s="44" t="s">
        <v>93</v>
      </c>
      <c r="G23" s="50" t="s">
        <v>511</v>
      </c>
      <c r="H23" s="16" t="s">
        <v>179</v>
      </c>
      <c r="I23" s="195"/>
    </row>
    <row r="24" spans="1:17" ht="24.95" customHeight="1" thickBot="1">
      <c r="D24" s="19"/>
      <c r="E24" s="382"/>
      <c r="F24" s="56" t="s">
        <v>130</v>
      </c>
      <c r="G24" s="59" t="s">
        <v>514</v>
      </c>
      <c r="H24" s="193"/>
      <c r="I24" s="195"/>
    </row>
    <row r="25" spans="1:17" ht="12" customHeight="1" thickBot="1">
      <c r="D25" s="19"/>
      <c r="E25" s="22"/>
      <c r="F25" s="16"/>
      <c r="G25" s="23"/>
      <c r="H25" s="193"/>
      <c r="I25" s="195"/>
    </row>
    <row r="26" spans="1:17" ht="27" customHeight="1">
      <c r="A26" s="28" t="s">
        <v>94</v>
      </c>
      <c r="B26" s="10" t="s">
        <v>181</v>
      </c>
      <c r="D26" s="15"/>
      <c r="E26" s="377" t="s">
        <v>181</v>
      </c>
      <c r="F26" s="378"/>
      <c r="G26" s="61" t="s">
        <v>507</v>
      </c>
      <c r="H26" s="16"/>
      <c r="I26" s="195"/>
    </row>
    <row r="27" spans="1:17" ht="27" customHeight="1">
      <c r="A27" s="28" t="s">
        <v>95</v>
      </c>
      <c r="B27" s="10" t="s">
        <v>125</v>
      </c>
      <c r="D27" s="15"/>
      <c r="E27" s="380" t="s">
        <v>125</v>
      </c>
      <c r="F27" s="381"/>
      <c r="G27" s="62" t="s">
        <v>508</v>
      </c>
      <c r="H27" s="16"/>
      <c r="I27" s="195"/>
    </row>
    <row r="28" spans="1:17" ht="21" customHeight="1">
      <c r="A28" s="28" t="s">
        <v>96</v>
      </c>
      <c r="B28" s="10" t="s">
        <v>183</v>
      </c>
      <c r="D28" s="15"/>
      <c r="E28" s="379" t="s">
        <v>184</v>
      </c>
      <c r="F28" s="43" t="s">
        <v>185</v>
      </c>
      <c r="G28" s="62" t="s">
        <v>516</v>
      </c>
      <c r="H28" s="16"/>
      <c r="I28" s="195"/>
    </row>
    <row r="29" spans="1:17" ht="21" customHeight="1">
      <c r="A29" s="28" t="s">
        <v>97</v>
      </c>
      <c r="B29" s="10" t="s">
        <v>186</v>
      </c>
      <c r="D29" s="15"/>
      <c r="E29" s="379"/>
      <c r="F29" s="43" t="s">
        <v>187</v>
      </c>
      <c r="G29" s="62"/>
      <c r="H29" s="16"/>
      <c r="I29" s="195"/>
    </row>
    <row r="30" spans="1:17" ht="21" customHeight="1">
      <c r="A30" s="28" t="s">
        <v>98</v>
      </c>
      <c r="B30" s="10" t="s">
        <v>188</v>
      </c>
      <c r="D30" s="15"/>
      <c r="E30" s="379" t="s">
        <v>189</v>
      </c>
      <c r="F30" s="43" t="s">
        <v>185</v>
      </c>
      <c r="G30" s="62" t="s">
        <v>517</v>
      </c>
      <c r="H30" s="16"/>
      <c r="I30" s="195"/>
    </row>
    <row r="31" spans="1:17" ht="21" customHeight="1">
      <c r="A31" s="28" t="s">
        <v>99</v>
      </c>
      <c r="B31" s="10" t="s">
        <v>190</v>
      </c>
      <c r="D31" s="15"/>
      <c r="E31" s="379"/>
      <c r="F31" s="43" t="s">
        <v>187</v>
      </c>
      <c r="G31" s="62"/>
      <c r="H31" s="16"/>
      <c r="I31" s="195"/>
    </row>
    <row r="32" spans="1:17" ht="21" customHeight="1">
      <c r="A32" s="28" t="s">
        <v>180</v>
      </c>
      <c r="B32" s="29" t="s">
        <v>191</v>
      </c>
      <c r="D32" s="30"/>
      <c r="E32" s="375" t="s">
        <v>192</v>
      </c>
      <c r="F32" s="31" t="s">
        <v>185</v>
      </c>
      <c r="G32" s="63" t="s">
        <v>518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75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75"/>
      <c r="F34" s="31" t="s">
        <v>187</v>
      </c>
      <c r="G34" s="63" t="s">
        <v>519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76"/>
      <c r="F35" s="49" t="s">
        <v>197</v>
      </c>
      <c r="G35" s="64"/>
      <c r="H35" s="197"/>
      <c r="I35" s="195"/>
    </row>
    <row r="36" spans="1:9">
      <c r="D36" s="32"/>
      <c r="E36" s="33"/>
      <c r="F36" s="33"/>
      <c r="G36" s="34"/>
      <c r="H36" s="33"/>
      <c r="I36" s="196"/>
    </row>
    <row r="42" spans="1:9">
      <c r="G42" s="35"/>
    </row>
    <row r="49" spans="26:26">
      <c r="Z49" s="37"/>
    </row>
    <row r="50" spans="26:26">
      <c r="Z50" s="37"/>
    </row>
    <row r="51" spans="26:26">
      <c r="Z51" s="37"/>
    </row>
    <row r="52" spans="26:26">
      <c r="Z52" s="37"/>
    </row>
    <row r="53" spans="26:26">
      <c r="Z53" s="37"/>
    </row>
    <row r="54" spans="26:26">
      <c r="Z54" s="37"/>
    </row>
    <row r="55" spans="26:26">
      <c r="Z55" s="37"/>
    </row>
    <row r="56" spans="26:26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phoneticPr fontId="4" type="noConversion"/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type="list" errorStyle="warning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ageMargins left="0.75" right="0.75" top="1" bottom="1" header="0.5" footer="0.5"/>
  <pageSetup paperSize="9" scale="62" orientation="portrait" r:id="rId1"/>
  <headerFooter alignWithMargins="0"/>
  <legacyDrawing r:id="rId2"/>
  <controls>
    <control shapeId="4098" r:id="rId3" name="cmdUpdateReestrMO"/>
    <control shapeId="4101" r:id="rId4" name="cmdOrganizationChoice"/>
  </control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 enableFormatConditionsCalculation="0">
    <tabColor indexed="23"/>
  </sheetPr>
  <dimension ref="A1"/>
  <sheetViews>
    <sheetView workbookViewId="0">
      <selection activeCell="J29" sqref="J29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 enableFormatConditionsCalculation="0">
    <tabColor indexed="23"/>
  </sheetPr>
  <dimension ref="A1"/>
  <sheetViews>
    <sheetView workbookViewId="0">
      <selection activeCell="K31" sqref="K31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workbookViewId="0">
      <selection activeCell="C21" sqref="C21"/>
    </sheetView>
  </sheetViews>
  <sheetFormatPr defaultRowHeight="11.25"/>
  <cols>
    <col min="1" max="1" width="5.7109375" style="77" customWidth="1"/>
    <col min="2" max="2" width="25.7109375" style="83" customWidth="1"/>
    <col min="3" max="3" width="100.7109375" style="83" customWidth="1"/>
    <col min="4" max="4" width="15.85546875" style="84" bestFit="1" customWidth="1"/>
    <col min="5" max="16384" width="9.140625" style="77"/>
  </cols>
  <sheetData>
    <row r="1" spans="1:5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5.1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5.1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5.1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1:5" ht="35.1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5.1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5.1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5.1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1:5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1:5" ht="24" customHeight="1">
      <c r="B18" s="90"/>
      <c r="C18" s="90"/>
      <c r="D18" s="91"/>
    </row>
    <row r="19" spans="1:5" ht="24" customHeight="1">
      <c r="B19" s="90"/>
      <c r="C19" s="90"/>
      <c r="D19" s="91"/>
    </row>
    <row r="20" spans="1:5" ht="24" customHeight="1">
      <c r="B20" s="90"/>
      <c r="C20" s="90"/>
      <c r="D20" s="91"/>
    </row>
    <row r="21" spans="1:5" ht="24" customHeight="1">
      <c r="B21" s="90"/>
      <c r="C21" s="90"/>
      <c r="D21" s="91"/>
    </row>
    <row r="22" spans="1:5" ht="24" customHeight="1">
      <c r="B22" s="90"/>
      <c r="C22" s="90"/>
      <c r="D22" s="91"/>
    </row>
    <row r="23" spans="1:5" ht="24" customHeight="1">
      <c r="B23" s="90"/>
      <c r="C23" s="90"/>
      <c r="D23" s="91"/>
    </row>
    <row r="24" spans="1:5" ht="24" customHeight="1">
      <c r="B24" s="90"/>
      <c r="C24" s="90"/>
      <c r="D24" s="91"/>
    </row>
    <row r="25" spans="1:5" ht="24" customHeight="1">
      <c r="B25" s="90"/>
      <c r="C25" s="90"/>
      <c r="D25" s="91"/>
    </row>
    <row r="26" spans="1:5" ht="24" customHeight="1">
      <c r="B26" s="90"/>
      <c r="C26" s="90"/>
      <c r="D26" s="91"/>
    </row>
    <row r="27" spans="1:5" ht="24" customHeight="1">
      <c r="B27" s="90"/>
      <c r="C27" s="90"/>
      <c r="D27" s="91"/>
    </row>
    <row r="28" spans="1:5" ht="24" customHeight="1">
      <c r="B28" s="90"/>
      <c r="C28" s="90"/>
      <c r="D28" s="91"/>
    </row>
    <row r="29" spans="1:5" ht="24" customHeight="1">
      <c r="B29" s="90"/>
      <c r="C29" s="90"/>
      <c r="D29" s="91"/>
    </row>
    <row r="30" spans="1:5" ht="24" customHeight="1">
      <c r="B30" s="90"/>
      <c r="C30" s="90"/>
      <c r="D30" s="91"/>
    </row>
    <row r="31" spans="1:5" ht="24" customHeight="1">
      <c r="B31" s="90"/>
      <c r="C31" s="90"/>
      <c r="D31" s="91"/>
    </row>
    <row r="32" spans="1:5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4" ht="24" customHeight="1">
      <c r="B39" s="77"/>
      <c r="C39" s="77"/>
    </row>
  </sheetData>
  <sheetProtection password="FA9C" sheet="1" objects="1" scenarios="1" formatColumns="0" formatRows="0"/>
  <phoneticPr fontId="51" type="noConversion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ageMargins left="0.75" right="0.75" top="1" bottom="1" header="0.5" footer="0.5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AJ33"/>
  <sheetViews>
    <sheetView topLeftCell="F7" workbookViewId="0">
      <selection activeCell="W41" sqref="W41"/>
    </sheetView>
  </sheetViews>
  <sheetFormatPr defaultRowHeight="11.25"/>
  <cols>
    <col min="1" max="2" width="9.140625" style="90" hidden="1" customWidth="1"/>
    <col min="3" max="3" width="2.7109375" style="90" customWidth="1"/>
    <col min="4" max="4" width="24.140625" style="90" customWidth="1"/>
    <col min="5" max="5" width="6.85546875" style="90" customWidth="1"/>
    <col min="6" max="6" width="50.7109375" style="90" customWidth="1"/>
    <col min="7" max="7" width="22.140625" style="90" customWidth="1"/>
    <col min="8" max="16" width="10.7109375" style="90" hidden="1" customWidth="1"/>
    <col min="17" max="17" width="10.7109375" style="90" customWidth="1"/>
    <col min="18" max="18" width="23.28515625" style="90" hidden="1" customWidth="1"/>
    <col min="19" max="19" width="23.7109375" style="90" hidden="1" customWidth="1"/>
    <col min="20" max="20" width="12.5703125" style="90" customWidth="1"/>
    <col min="21" max="21" width="20.5703125" style="90" customWidth="1"/>
    <col min="22" max="22" width="18.85546875" style="90" customWidth="1"/>
    <col min="23" max="23" width="30" style="90" customWidth="1"/>
    <col min="24" max="24" width="18.5703125" style="90" customWidth="1"/>
    <col min="25" max="25" width="3.140625" style="90" customWidth="1"/>
    <col min="26" max="16384" width="9.140625" style="90"/>
  </cols>
  <sheetData>
    <row r="1" spans="1:36" hidden="1"/>
    <row r="2" spans="1:36" hidden="1"/>
    <row r="3" spans="1:36" hidden="1"/>
    <row r="4" spans="1:36" hidden="1"/>
    <row r="5" spans="1:36" hidden="1"/>
    <row r="6" spans="1:36" hidden="1"/>
    <row r="8" spans="1:36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1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30.75" customHeight="1">
      <c r="C10" s="100"/>
      <c r="D10" s="101"/>
      <c r="E10" s="418" t="s">
        <v>349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20"/>
      <c r="Y10" s="276"/>
      <c r="Z10" s="104"/>
      <c r="AA10" s="104"/>
      <c r="AB10" s="104"/>
      <c r="AC10" s="104"/>
      <c r="AD10" s="104"/>
      <c r="AE10" s="104"/>
      <c r="AF10" s="104"/>
    </row>
    <row r="11" spans="1:36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6" ht="22.5" customHeight="1">
      <c r="A12" s="285"/>
      <c r="B12" s="285"/>
      <c r="C12" s="285"/>
      <c r="D12" s="286"/>
      <c r="E12" s="423" t="s">
        <v>26</v>
      </c>
      <c r="F12" s="408" t="s">
        <v>1</v>
      </c>
      <c r="G12" s="409"/>
      <c r="H12" s="405" t="s">
        <v>456</v>
      </c>
      <c r="I12" s="406"/>
      <c r="J12" s="407"/>
      <c r="K12" s="426" t="s">
        <v>457</v>
      </c>
      <c r="L12" s="426"/>
      <c r="M12" s="426"/>
      <c r="N12" s="426" t="s">
        <v>458</v>
      </c>
      <c r="O12" s="426"/>
      <c r="P12" s="426"/>
      <c r="Q12" s="405" t="s">
        <v>459</v>
      </c>
      <c r="R12" s="427"/>
      <c r="S12" s="428"/>
      <c r="T12" s="412" t="s">
        <v>219</v>
      </c>
      <c r="U12" s="412" t="s">
        <v>220</v>
      </c>
      <c r="V12" s="412" t="s">
        <v>199</v>
      </c>
      <c r="W12" s="412" t="s">
        <v>200</v>
      </c>
      <c r="X12" s="415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6" ht="12.75" customHeight="1">
      <c r="A13" s="285"/>
      <c r="B13" s="285"/>
      <c r="C13" s="285"/>
      <c r="D13" s="286"/>
      <c r="E13" s="424"/>
      <c r="F13" s="410"/>
      <c r="G13" s="411"/>
      <c r="H13" s="403" t="s">
        <v>460</v>
      </c>
      <c r="I13" s="403" t="s">
        <v>461</v>
      </c>
      <c r="J13" s="403"/>
      <c r="K13" s="403" t="s">
        <v>460</v>
      </c>
      <c r="L13" s="403" t="s">
        <v>461</v>
      </c>
      <c r="M13" s="403"/>
      <c r="N13" s="403" t="s">
        <v>460</v>
      </c>
      <c r="O13" s="403" t="s">
        <v>461</v>
      </c>
      <c r="P13" s="403"/>
      <c r="Q13" s="403" t="s">
        <v>460</v>
      </c>
      <c r="R13" s="403" t="s">
        <v>461</v>
      </c>
      <c r="S13" s="429"/>
      <c r="T13" s="413"/>
      <c r="U13" s="413"/>
      <c r="V13" s="413"/>
      <c r="W13" s="413"/>
      <c r="X13" s="416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6" ht="57" thickBot="1">
      <c r="A14" s="285"/>
      <c r="B14" s="285"/>
      <c r="C14" s="285"/>
      <c r="D14" s="286"/>
      <c r="E14" s="425"/>
      <c r="F14" s="410"/>
      <c r="G14" s="411"/>
      <c r="H14" s="404"/>
      <c r="I14" s="353" t="s">
        <v>4</v>
      </c>
      <c r="J14" s="354" t="s">
        <v>3</v>
      </c>
      <c r="K14" s="404"/>
      <c r="L14" s="353" t="s">
        <v>4</v>
      </c>
      <c r="M14" s="354" t="s">
        <v>3</v>
      </c>
      <c r="N14" s="404"/>
      <c r="O14" s="353" t="s">
        <v>4</v>
      </c>
      <c r="P14" s="354" t="s">
        <v>3</v>
      </c>
      <c r="Q14" s="404"/>
      <c r="R14" s="353" t="s">
        <v>4</v>
      </c>
      <c r="S14" s="354" t="s">
        <v>3</v>
      </c>
      <c r="T14" s="414"/>
      <c r="U14" s="414"/>
      <c r="V14" s="414"/>
      <c r="W14" s="414"/>
      <c r="X14" s="417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6" ht="12.75" customHeight="1" thickBot="1">
      <c r="A15" s="285"/>
      <c r="B15" s="285"/>
      <c r="C15" s="285"/>
      <c r="D15" s="286"/>
      <c r="E15" s="308">
        <v>1</v>
      </c>
      <c r="F15" s="421">
        <v>2</v>
      </c>
      <c r="G15" s="422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6" ht="27" customHeight="1">
      <c r="A16" s="285"/>
      <c r="B16" s="285"/>
      <c r="C16" s="285"/>
      <c r="D16" s="286"/>
      <c r="E16" s="352" t="s">
        <v>355</v>
      </c>
      <c r="F16" s="399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>
        <v>617.88</v>
      </c>
      <c r="R16" s="302"/>
      <c r="S16" s="303"/>
      <c r="T16" s="304">
        <v>40909</v>
      </c>
      <c r="U16" s="304"/>
      <c r="V16" s="305" t="s">
        <v>520</v>
      </c>
      <c r="W16" s="306" t="s">
        <v>512</v>
      </c>
      <c r="X16" s="307" t="s">
        <v>513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0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2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2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2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>
        <f>Q16</f>
        <v>617.88</v>
      </c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2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1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1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1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>
        <f>Q20</f>
        <v>617.88</v>
      </c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1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1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>
        <f>Q20</f>
        <v>617.88</v>
      </c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1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1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1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2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2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16:F17"/>
    <mergeCell ref="F28:F29"/>
    <mergeCell ref="F30:F31"/>
    <mergeCell ref="F18:F19"/>
    <mergeCell ref="F20:F21"/>
    <mergeCell ref="F22:F23"/>
    <mergeCell ref="F24:F25"/>
    <mergeCell ref="F26:F27"/>
  </mergeCells>
  <phoneticPr fontId="4" type="noConversion"/>
  <dataValidations count="2">
    <dataValidation type="decimal" allowBlank="1" showInputMessage="1" showErrorMessage="1" sqref="H16:S31">
      <formula1>-9.99999999999999E+27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ageMargins left="0.75" right="0.75" top="1" bottom="1" header="0.5" footer="0.5"/>
  <pageSetup paperSize="9" scale="45" orientation="landscape" r:id="rId1"/>
  <headerFooter alignWithMargins="0"/>
  <cellWatches>
    <cellWatch r="U16"/>
  </cellWatche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1:AC23"/>
  <sheetViews>
    <sheetView topLeftCell="C7" workbookViewId="0">
      <selection activeCell="G31" sqref="G31"/>
    </sheetView>
  </sheetViews>
  <sheetFormatPr defaultRowHeight="11.25"/>
  <cols>
    <col min="1" max="2" width="0" style="90" hidden="1" customWidth="1"/>
    <col min="3" max="3" width="2.7109375" style="90" customWidth="1"/>
    <col min="4" max="4" width="8.42578125" style="90" customWidth="1"/>
    <col min="5" max="5" width="6.85546875" style="90" customWidth="1"/>
    <col min="6" max="6" width="50.7109375" style="90" customWidth="1"/>
    <col min="7" max="8" width="15.7109375" style="90" customWidth="1"/>
    <col min="9" max="10" width="2.7109375" style="90" customWidth="1"/>
    <col min="11" max="16384" width="9.140625" style="90"/>
  </cols>
  <sheetData>
    <row r="1" spans="3:29" hidden="1"/>
    <row r="2" spans="3:29" ht="12.75" hidden="1">
      <c r="D2" s="272" t="s">
        <v>221</v>
      </c>
      <c r="E2" s="265"/>
      <c r="F2" s="271"/>
      <c r="G2" s="202"/>
      <c r="H2" s="311"/>
    </row>
    <row r="3" spans="3:29" hidden="1"/>
    <row r="4" spans="3:29" hidden="1"/>
    <row r="5" spans="3:29" hidden="1"/>
    <row r="6" spans="3:29" hidden="1"/>
    <row r="8" spans="3:29">
      <c r="D8" s="92"/>
      <c r="E8" s="93"/>
      <c r="F8" s="93"/>
      <c r="G8" s="93"/>
      <c r="H8" s="93"/>
      <c r="I8" s="94"/>
    </row>
    <row r="9" spans="3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9" ht="30.75" customHeight="1">
      <c r="C10" s="100"/>
      <c r="D10" s="101"/>
      <c r="E10" s="418" t="s">
        <v>349</v>
      </c>
      <c r="F10" s="419"/>
      <c r="G10" s="419"/>
      <c r="H10" s="420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9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2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3:2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3:29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3:29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3:29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11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11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11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11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11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11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phoneticPr fontId="4" type="noConversion"/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-9.99999999999999E+28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ageMargins left="0.75" right="0.75" top="1" bottom="1" header="0.5" footer="0.5"/>
  <pageSetup paperSize="9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B1:AB19"/>
  <sheetViews>
    <sheetView topLeftCell="C7" workbookViewId="0">
      <selection activeCell="G28" sqref="G28"/>
    </sheetView>
  </sheetViews>
  <sheetFormatPr defaultRowHeight="11.25"/>
  <cols>
    <col min="1" max="1" width="0" style="90" hidden="1" customWidth="1"/>
    <col min="2" max="2" width="1.855468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40.7109375" style="90" customWidth="1"/>
    <col min="8" max="9" width="2.7109375" style="90" customWidth="1"/>
    <col min="10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18" t="s">
        <v>305</v>
      </c>
      <c r="F10" s="419"/>
      <c r="G10" s="42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2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2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>
      <c r="C18" s="111"/>
      <c r="D18" s="119"/>
      <c r="E18" s="120"/>
      <c r="F18" s="121"/>
      <c r="G18" s="122"/>
      <c r="H18" s="123"/>
    </row>
    <row r="19" spans="3:8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phoneticPr fontId="4" type="noConversion"/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1:AF54"/>
  <sheetViews>
    <sheetView topLeftCell="C7" zoomScale="75" zoomScaleNormal="55" workbookViewId="0">
      <selection activeCell="O33" sqref="O33"/>
    </sheetView>
  </sheetViews>
  <sheetFormatPr defaultRowHeight="11.25"/>
  <cols>
    <col min="1" max="2" width="0" style="90" hidden="1" customWidth="1"/>
    <col min="3" max="3" width="2.7109375" style="90" customWidth="1"/>
    <col min="4" max="4" width="8.5703125" style="90" bestFit="1" customWidth="1"/>
    <col min="5" max="5" width="6.85546875" style="90" customWidth="1"/>
    <col min="6" max="6" width="70.7109375" style="90" customWidth="1"/>
    <col min="7" max="7" width="40.7109375" style="90" customWidth="1"/>
    <col min="8" max="8" width="40.7109375" style="133" customWidth="1"/>
    <col min="9" max="11" width="40.7109375" style="90" hidden="1" customWidth="1"/>
    <col min="12" max="12" width="22.7109375" style="90" customWidth="1"/>
    <col min="13" max="16384" width="9.140625" style="90"/>
  </cols>
  <sheetData>
    <row r="1" spans="3:32" hidden="1"/>
    <row r="2" spans="3:32" hidden="1"/>
    <row r="3" spans="3:32" hidden="1"/>
    <row r="4" spans="3:32" hidden="1"/>
    <row r="5" spans="3:32" hidden="1"/>
    <row r="6" spans="3:32" hidden="1"/>
    <row r="7" spans="3:32">
      <c r="H7" s="189"/>
    </row>
    <row r="8" spans="3:32">
      <c r="D8" s="92"/>
      <c r="E8" s="93"/>
      <c r="F8" s="93"/>
      <c r="G8" s="93"/>
      <c r="H8" s="183"/>
      <c r="I8" s="93"/>
      <c r="J8" s="93"/>
      <c r="K8" s="93"/>
      <c r="L8" s="94"/>
    </row>
    <row r="9" spans="3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32" ht="30.75" customHeight="1">
      <c r="C10" s="100"/>
      <c r="D10" s="101"/>
      <c r="E10" s="418" t="s">
        <v>348</v>
      </c>
      <c r="F10" s="419"/>
      <c r="G10" s="420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32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32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32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3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3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3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5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5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5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5" ht="29.25" customHeight="1">
      <c r="C20" s="111"/>
      <c r="D20" s="112"/>
      <c r="E20" s="128" t="s">
        <v>111</v>
      </c>
      <c r="F20" s="116" t="s">
        <v>422</v>
      </c>
      <c r="G20" s="175">
        <f t="shared" ref="G20:G29" si="0">SUM(J20:K20)</f>
        <v>0</v>
      </c>
      <c r="H20" s="137"/>
      <c r="I20" s="176"/>
      <c r="J20" s="261">
        <f>SUM(J21:J30)</f>
        <v>0</v>
      </c>
      <c r="K20" s="252"/>
      <c r="L20" s="115"/>
    </row>
    <row r="21" spans="3:15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5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5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5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5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5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5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t="shared" ref="G31:G38" si="1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5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5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5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5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5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5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5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5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5" ht="29.25" customHeight="1">
      <c r="C44" s="111"/>
      <c r="D44" s="112"/>
      <c r="E44" s="186" t="s">
        <v>289</v>
      </c>
      <c r="F44" s="220" t="s">
        <v>290</v>
      </c>
      <c r="G44" s="175">
        <f t="shared" ref="G44:G52" si="2">SUM(J44:K44)</f>
        <v>0</v>
      </c>
      <c r="H44" s="137"/>
      <c r="I44" s="181"/>
      <c r="J44" s="229"/>
      <c r="K44" s="252"/>
      <c r="L44" s="115"/>
    </row>
    <row r="45" spans="3:15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5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5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5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2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phoneticPr fontId="4" type="noConversion"/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ageMargins left="0.75" right="0.75" top="1" bottom="1" header="0.5" footer="0.5"/>
  <pageSetup paperSize="9" scale="68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1:AB23"/>
  <sheetViews>
    <sheetView topLeftCell="C7" workbookViewId="0">
      <selection activeCell="G35" sqref="G35"/>
    </sheetView>
  </sheetViews>
  <sheetFormatPr defaultRowHeight="11.25"/>
  <cols>
    <col min="1" max="2" width="0" style="90" hidden="1" customWidth="1"/>
    <col min="3" max="3" width="3.7109375" style="90" customWidth="1"/>
    <col min="4" max="4" width="8.85546875" style="90" customWidth="1"/>
    <col min="5" max="5" width="6.85546875" style="90" customWidth="1"/>
    <col min="6" max="6" width="50.7109375" style="90" customWidth="1"/>
    <col min="7" max="7" width="40.7109375" style="90" customWidth="1"/>
    <col min="8" max="8" width="3.7109375" style="90" customWidth="1"/>
    <col min="9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18" t="s">
        <v>306</v>
      </c>
      <c r="F10" s="419"/>
      <c r="G10" s="42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2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2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idden="1">
      <c r="C19" s="111"/>
      <c r="D19" s="322" t="s">
        <v>482</v>
      </c>
      <c r="E19" s="323"/>
      <c r="F19" s="324"/>
      <c r="G19" s="326"/>
      <c r="H19" s="115"/>
    </row>
    <row r="20" spans="3:8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>
      <c r="C22" s="111"/>
      <c r="D22" s="119"/>
      <c r="E22" s="120"/>
      <c r="F22" s="121"/>
      <c r="G22" s="122"/>
      <c r="H22" s="123"/>
    </row>
    <row r="23" spans="3:8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phoneticPr fontId="4" type="noConversion"/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ageMargins left="0.75" right="0.75" top="1" bottom="1" header="0.5" footer="0.5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A1:AD66"/>
  <sheetViews>
    <sheetView topLeftCell="C13" zoomScaleNormal="100" workbookViewId="0">
      <selection activeCell="H70" sqref="H69:H70"/>
    </sheetView>
  </sheetViews>
  <sheetFormatPr defaultRowHeight="11.25"/>
  <cols>
    <col min="1" max="2" width="2.71093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30.7109375" style="90" customWidth="1"/>
    <col min="8" max="8" width="15.7109375" style="90" customWidth="1"/>
    <col min="9" max="9" width="40.7109375" style="90" customWidth="1"/>
    <col min="10" max="10" width="14.7109375" style="90" customWidth="1"/>
    <col min="11" max="11" width="2.7109375" style="90" customWidth="1"/>
    <col min="12" max="16384" width="9.140625" style="90"/>
  </cols>
  <sheetData>
    <row r="1" spans="3:30" ht="11.25" hidden="1" customHeight="1"/>
    <row r="2" spans="3:30" ht="11.25" hidden="1" customHeight="1"/>
    <row r="3" spans="3:30" ht="11.25" hidden="1" customHeight="1"/>
    <row r="4" spans="3:30" ht="11.25" hidden="1" customHeight="1"/>
    <row r="5" spans="3:30" ht="11.25" hidden="1" customHeight="1"/>
    <row r="6" spans="3:30" ht="11.25" hidden="1" customHeight="1"/>
    <row r="8" spans="3:30">
      <c r="D8" s="92"/>
      <c r="E8" s="93"/>
      <c r="F8" s="93"/>
      <c r="G8" s="93"/>
      <c r="H8" s="93"/>
      <c r="I8" s="93"/>
      <c r="J8" s="94"/>
    </row>
    <row r="9" spans="3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30" ht="30.75" customHeight="1">
      <c r="C10" s="100"/>
      <c r="D10" s="101"/>
      <c r="E10" s="418" t="s">
        <v>307</v>
      </c>
      <c r="F10" s="419"/>
      <c r="G10" s="419"/>
      <c r="H10" s="419"/>
      <c r="I10" s="420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30" ht="29.25" customHeight="1" thickBot="1">
      <c r="C12" s="100"/>
      <c r="D12" s="101"/>
      <c r="E12" s="234" t="s">
        <v>26</v>
      </c>
      <c r="F12" s="445" t="s">
        <v>106</v>
      </c>
      <c r="G12" s="446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30" ht="12" customHeight="1" thickBot="1">
      <c r="C13" s="100"/>
      <c r="D13" s="101"/>
      <c r="E13" s="190">
        <v>1</v>
      </c>
      <c r="F13" s="444">
        <f>E13+1</f>
        <v>2</v>
      </c>
      <c r="G13" s="444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30" ht="29.25" customHeight="1">
      <c r="C14" s="111"/>
      <c r="D14" s="112"/>
      <c r="E14" s="131">
        <v>1</v>
      </c>
      <c r="F14" s="440" t="s">
        <v>375</v>
      </c>
      <c r="G14" s="441"/>
      <c r="H14" s="255" t="s">
        <v>330</v>
      </c>
      <c r="I14" s="256" t="s">
        <v>31</v>
      </c>
      <c r="J14" s="253"/>
    </row>
    <row r="15" spans="3:30" ht="29.25" customHeight="1">
      <c r="C15" s="111"/>
      <c r="D15" s="112"/>
      <c r="E15" s="128">
        <v>2</v>
      </c>
      <c r="F15" s="442" t="s">
        <v>376</v>
      </c>
      <c r="G15" s="443"/>
      <c r="H15" s="129" t="s">
        <v>328</v>
      </c>
      <c r="I15" s="137">
        <v>177082</v>
      </c>
      <c r="J15" s="115"/>
    </row>
    <row r="16" spans="3:30" ht="29.25" customHeight="1">
      <c r="C16" s="111"/>
      <c r="D16" s="112"/>
      <c r="E16" s="128">
        <v>3</v>
      </c>
      <c r="F16" s="442" t="s">
        <v>377</v>
      </c>
      <c r="G16" s="443"/>
      <c r="H16" s="129" t="s">
        <v>328</v>
      </c>
      <c r="I16" s="130">
        <f>SUM(I17,I18,I24,I27,I28,I29,I30,I31,I32,I33,I36,I39,I40)</f>
        <v>177081.99999999997</v>
      </c>
      <c r="J16" s="115"/>
    </row>
    <row r="17" spans="3:11" ht="15" customHeight="1">
      <c r="C17" s="111"/>
      <c r="D17" s="112"/>
      <c r="E17" s="128" t="s">
        <v>89</v>
      </c>
      <c r="F17" s="430" t="s">
        <v>378</v>
      </c>
      <c r="G17" s="431"/>
      <c r="H17" s="129" t="s">
        <v>328</v>
      </c>
      <c r="I17" s="137"/>
      <c r="J17" s="115"/>
    </row>
    <row r="18" spans="3:11" ht="15" customHeight="1">
      <c r="C18" s="111"/>
      <c r="D18" s="112"/>
      <c r="E18" s="128" t="s">
        <v>90</v>
      </c>
      <c r="F18" s="430" t="s">
        <v>379</v>
      </c>
      <c r="G18" s="431"/>
      <c r="H18" s="129" t="s">
        <v>328</v>
      </c>
      <c r="I18" s="130">
        <f>SUMIF(G19:G23,G19,I19:I23)</f>
        <v>145439.35</v>
      </c>
      <c r="J18" s="115"/>
    </row>
    <row r="19" spans="3:11">
      <c r="C19" s="111"/>
      <c r="D19" s="112"/>
      <c r="E19" s="434" t="s">
        <v>326</v>
      </c>
      <c r="F19" s="437" t="s">
        <v>233</v>
      </c>
      <c r="G19" s="116" t="s">
        <v>329</v>
      </c>
      <c r="H19" s="129" t="s">
        <v>328</v>
      </c>
      <c r="I19" s="138">
        <v>145439.35</v>
      </c>
      <c r="J19" s="115"/>
    </row>
    <row r="20" spans="3:11" ht="11.25" customHeight="1">
      <c r="C20" s="111"/>
      <c r="D20" s="112"/>
      <c r="E20" s="435"/>
      <c r="F20" s="438"/>
      <c r="G20" s="126" t="s">
        <v>327</v>
      </c>
      <c r="H20" s="337" t="str">
        <f>IF(J20,"",J21)</f>
        <v>тыс. м3</v>
      </c>
      <c r="I20" s="138">
        <v>45219.22</v>
      </c>
      <c r="J20" s="338" t="b">
        <f>ISNA(J21)</f>
        <v>0</v>
      </c>
    </row>
    <row r="21" spans="3:11" ht="24.75" customHeight="1">
      <c r="C21" s="111"/>
      <c r="D21" s="112"/>
      <c r="E21" s="435"/>
      <c r="F21" s="438"/>
      <c r="G21" s="116" t="s">
        <v>492</v>
      </c>
      <c r="H21" s="129" t="s">
        <v>328</v>
      </c>
      <c r="I21" s="130">
        <f>IF(I20="",0,IF(I20=0,0,I19/I20))</f>
        <v>3.2163170881762224</v>
      </c>
      <c r="J21" s="338" t="str">
        <f>INDEX(tech!G$24:G$51,MATCH(F19,tech!F$24:F$51,0))</f>
        <v>тыс. м3</v>
      </c>
    </row>
    <row r="22" spans="3:11">
      <c r="C22" s="111"/>
      <c r="D22" s="112"/>
      <c r="E22" s="436"/>
      <c r="F22" s="439"/>
      <c r="G22" s="126" t="s">
        <v>303</v>
      </c>
      <c r="H22" s="132" t="s">
        <v>330</v>
      </c>
      <c r="I22" s="214" t="s">
        <v>515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1" ht="23.25" customHeight="1">
      <c r="C24" s="111"/>
      <c r="D24" s="112"/>
      <c r="E24" s="131" t="s">
        <v>308</v>
      </c>
      <c r="F24" s="430" t="s">
        <v>380</v>
      </c>
      <c r="G24" s="431"/>
      <c r="H24" s="129" t="s">
        <v>328</v>
      </c>
      <c r="I24" s="140">
        <v>8743.59</v>
      </c>
      <c r="J24" s="115"/>
    </row>
    <row r="25" spans="3:11" ht="15" customHeight="1">
      <c r="C25" s="111"/>
      <c r="D25" s="112"/>
      <c r="E25" s="131" t="s">
        <v>309</v>
      </c>
      <c r="F25" s="432" t="s">
        <v>381</v>
      </c>
      <c r="G25" s="433"/>
      <c r="H25" s="129" t="s">
        <v>331</v>
      </c>
      <c r="I25" s="130">
        <f>IF(I26=0,0,I24/I26)</f>
        <v>2.2844366760201282</v>
      </c>
      <c r="J25" s="115"/>
    </row>
    <row r="26" spans="3:11" ht="15" customHeight="1">
      <c r="C26" s="111"/>
      <c r="D26" s="112"/>
      <c r="E26" s="128" t="s">
        <v>310</v>
      </c>
      <c r="F26" s="432" t="s">
        <v>382</v>
      </c>
      <c r="G26" s="433"/>
      <c r="H26" s="129" t="s">
        <v>59</v>
      </c>
      <c r="I26" s="137">
        <v>3827.46</v>
      </c>
      <c r="J26" s="115"/>
    </row>
    <row r="27" spans="3:11" ht="23.25" customHeight="1">
      <c r="C27" s="111"/>
      <c r="D27" s="112"/>
      <c r="E27" s="128" t="s">
        <v>311</v>
      </c>
      <c r="F27" s="430" t="s">
        <v>383</v>
      </c>
      <c r="G27" s="431"/>
      <c r="H27" s="129" t="s">
        <v>328</v>
      </c>
      <c r="I27" s="137">
        <v>300.35000000000002</v>
      </c>
      <c r="J27" s="115"/>
    </row>
    <row r="28" spans="3:11" ht="23.25" customHeight="1">
      <c r="C28" s="111"/>
      <c r="D28" s="112"/>
      <c r="E28" s="128" t="s">
        <v>312</v>
      </c>
      <c r="F28" s="430" t="s">
        <v>384</v>
      </c>
      <c r="G28" s="431"/>
      <c r="H28" s="129" t="s">
        <v>328</v>
      </c>
      <c r="I28" s="137">
        <v>1010.72</v>
      </c>
      <c r="J28" s="115"/>
    </row>
    <row r="29" spans="3:11" ht="23.25" customHeight="1">
      <c r="C29" s="111"/>
      <c r="D29" s="112"/>
      <c r="E29" s="128" t="s">
        <v>295</v>
      </c>
      <c r="F29" s="442" t="s">
        <v>385</v>
      </c>
      <c r="G29" s="443"/>
      <c r="H29" s="129" t="s">
        <v>328</v>
      </c>
      <c r="I29" s="137">
        <v>2751.64</v>
      </c>
      <c r="J29" s="115"/>
    </row>
    <row r="30" spans="3:11" ht="23.25" customHeight="1">
      <c r="C30" s="111"/>
      <c r="D30" s="112"/>
      <c r="E30" s="128" t="s">
        <v>296</v>
      </c>
      <c r="F30" s="442" t="s">
        <v>386</v>
      </c>
      <c r="G30" s="443"/>
      <c r="H30" s="129" t="s">
        <v>328</v>
      </c>
      <c r="I30" s="137">
        <v>830.99</v>
      </c>
      <c r="J30" s="115"/>
    </row>
    <row r="31" spans="3:11" ht="23.25" customHeight="1">
      <c r="C31" s="111"/>
      <c r="D31" s="112"/>
      <c r="E31" s="128" t="s">
        <v>313</v>
      </c>
      <c r="F31" s="430" t="s">
        <v>387</v>
      </c>
      <c r="G31" s="431"/>
      <c r="H31" s="129" t="s">
        <v>328</v>
      </c>
      <c r="I31" s="137">
        <v>0</v>
      </c>
      <c r="J31" s="115"/>
    </row>
    <row r="32" spans="3:11" ht="15" customHeight="1">
      <c r="C32" s="111"/>
      <c r="D32" s="112"/>
      <c r="E32" s="128" t="s">
        <v>84</v>
      </c>
      <c r="F32" s="432" t="s">
        <v>388</v>
      </c>
      <c r="G32" s="433"/>
      <c r="H32" s="129" t="s">
        <v>328</v>
      </c>
      <c r="I32" s="137">
        <v>1398.61</v>
      </c>
      <c r="J32" s="115"/>
    </row>
    <row r="33" spans="3:10" ht="23.25" customHeight="1">
      <c r="C33" s="111"/>
      <c r="D33" s="112"/>
      <c r="E33" s="128" t="s">
        <v>314</v>
      </c>
      <c r="F33" s="430" t="s">
        <v>389</v>
      </c>
      <c r="G33" s="431"/>
      <c r="H33" s="129" t="s">
        <v>328</v>
      </c>
      <c r="I33" s="137">
        <v>10188.49</v>
      </c>
      <c r="J33" s="115"/>
    </row>
    <row r="34" spans="3:10" ht="15" customHeight="1">
      <c r="C34" s="111"/>
      <c r="D34" s="112"/>
      <c r="E34" s="128" t="s">
        <v>315</v>
      </c>
      <c r="F34" s="432" t="s">
        <v>390</v>
      </c>
      <c r="G34" s="433"/>
      <c r="H34" s="129" t="s">
        <v>328</v>
      </c>
      <c r="I34" s="137">
        <v>5112.6400000000003</v>
      </c>
      <c r="J34" s="115"/>
    </row>
    <row r="35" spans="3:10" ht="15" customHeight="1">
      <c r="C35" s="111"/>
      <c r="D35" s="112"/>
      <c r="E35" s="128" t="s">
        <v>316</v>
      </c>
      <c r="F35" s="432" t="s">
        <v>391</v>
      </c>
      <c r="G35" s="433"/>
      <c r="H35" s="129" t="s">
        <v>328</v>
      </c>
      <c r="I35" s="137">
        <f>I34*0.302</f>
        <v>1544.01728</v>
      </c>
      <c r="J35" s="115"/>
    </row>
    <row r="36" spans="3:10" ht="23.25" customHeight="1">
      <c r="C36" s="111"/>
      <c r="D36" s="112"/>
      <c r="E36" s="128" t="s">
        <v>317</v>
      </c>
      <c r="F36" s="430" t="s">
        <v>392</v>
      </c>
      <c r="G36" s="431"/>
      <c r="H36" s="129" t="s">
        <v>328</v>
      </c>
      <c r="I36" s="137">
        <v>3788.02</v>
      </c>
      <c r="J36" s="115"/>
    </row>
    <row r="37" spans="3:10" ht="23.25" customHeight="1">
      <c r="C37" s="111"/>
      <c r="D37" s="112"/>
      <c r="E37" s="128" t="s">
        <v>7</v>
      </c>
      <c r="F37" s="432" t="s">
        <v>390</v>
      </c>
      <c r="G37" s="433"/>
      <c r="H37" s="129" t="s">
        <v>328</v>
      </c>
      <c r="I37" s="137">
        <v>1973.6</v>
      </c>
      <c r="J37" s="115"/>
    </row>
    <row r="38" spans="3:10" ht="23.25" customHeight="1">
      <c r="C38" s="111"/>
      <c r="D38" s="112"/>
      <c r="E38" s="128" t="s">
        <v>8</v>
      </c>
      <c r="F38" s="432" t="s">
        <v>391</v>
      </c>
      <c r="G38" s="433"/>
      <c r="H38" s="129" t="s">
        <v>328</v>
      </c>
      <c r="I38" s="137">
        <f>I37*0.302</f>
        <v>596.02719999999999</v>
      </c>
      <c r="J38" s="115"/>
    </row>
    <row r="39" spans="3:10" ht="23.25" customHeight="1">
      <c r="C39" s="111"/>
      <c r="D39" s="112"/>
      <c r="E39" s="128" t="s">
        <v>318</v>
      </c>
      <c r="F39" s="430" t="s">
        <v>393</v>
      </c>
      <c r="G39" s="431"/>
      <c r="H39" s="129" t="s">
        <v>328</v>
      </c>
      <c r="I39" s="137">
        <v>1917</v>
      </c>
      <c r="J39" s="115"/>
    </row>
    <row r="40" spans="3:10" ht="33.75" customHeight="1">
      <c r="C40" s="111"/>
      <c r="D40" s="112"/>
      <c r="E40" s="128" t="s">
        <v>319</v>
      </c>
      <c r="F40" s="430" t="s">
        <v>394</v>
      </c>
      <c r="G40" s="431"/>
      <c r="H40" s="129" t="s">
        <v>328</v>
      </c>
      <c r="I40" s="137">
        <v>713.24</v>
      </c>
      <c r="J40" s="115"/>
    </row>
    <row r="41" spans="3:10" ht="24" customHeight="1">
      <c r="C41" s="111"/>
      <c r="D41" s="112"/>
      <c r="E41" s="128" t="s">
        <v>108</v>
      </c>
      <c r="F41" s="447" t="s">
        <v>395</v>
      </c>
      <c r="G41" s="448"/>
      <c r="H41" s="129" t="s">
        <v>328</v>
      </c>
      <c r="I41" s="137">
        <f>I15-I16</f>
        <v>0</v>
      </c>
      <c r="J41" s="115"/>
    </row>
    <row r="42" spans="3:10" ht="24" customHeight="1">
      <c r="C42" s="111"/>
      <c r="D42" s="112"/>
      <c r="E42" s="128" t="s">
        <v>109</v>
      </c>
      <c r="F42" s="447" t="s">
        <v>396</v>
      </c>
      <c r="G42" s="448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0" t="s">
        <v>397</v>
      </c>
      <c r="G43" s="43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7" t="s">
        <v>374</v>
      </c>
      <c r="G44" s="448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0" t="s">
        <v>398</v>
      </c>
      <c r="G45" s="43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7" t="s">
        <v>399</v>
      </c>
      <c r="G46" s="448"/>
      <c r="H46" s="129" t="s">
        <v>332</v>
      </c>
      <c r="I46" s="137">
        <v>127</v>
      </c>
      <c r="J46" s="115"/>
    </row>
    <row r="47" spans="3:10" ht="23.25" customHeight="1">
      <c r="C47" s="111"/>
      <c r="D47" s="112"/>
      <c r="E47" s="128" t="s">
        <v>112</v>
      </c>
      <c r="F47" s="447" t="s">
        <v>400</v>
      </c>
      <c r="G47" s="448"/>
      <c r="H47" s="129" t="s">
        <v>332</v>
      </c>
      <c r="I47" s="137">
        <v>36.35</v>
      </c>
      <c r="J47" s="115"/>
    </row>
    <row r="48" spans="3:10" ht="23.25" customHeight="1">
      <c r="C48" s="111"/>
      <c r="D48" s="112"/>
      <c r="E48" s="128" t="s">
        <v>113</v>
      </c>
      <c r="F48" s="447" t="s">
        <v>401</v>
      </c>
      <c r="G48" s="448"/>
      <c r="H48" s="129" t="s">
        <v>333</v>
      </c>
      <c r="I48" s="137">
        <v>338.61599999999999</v>
      </c>
      <c r="J48" s="115"/>
    </row>
    <row r="49" spans="3:10" ht="23.25" customHeight="1">
      <c r="C49" s="111"/>
      <c r="D49" s="112"/>
      <c r="E49" s="128" t="s">
        <v>85</v>
      </c>
      <c r="F49" s="442" t="s">
        <v>402</v>
      </c>
      <c r="G49" s="443"/>
      <c r="H49" s="129" t="s">
        <v>333</v>
      </c>
      <c r="I49" s="137">
        <v>46.448</v>
      </c>
      <c r="J49" s="115"/>
    </row>
    <row r="50" spans="3:10" ht="23.25" customHeight="1">
      <c r="C50" s="111"/>
      <c r="D50" s="112"/>
      <c r="E50" s="128" t="s">
        <v>114</v>
      </c>
      <c r="F50" s="447" t="s">
        <v>403</v>
      </c>
      <c r="G50" s="448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47" t="s">
        <v>404</v>
      </c>
      <c r="G51" s="448"/>
      <c r="H51" s="129" t="s">
        <v>333</v>
      </c>
      <c r="I51" s="130">
        <f>I52+I53</f>
        <v>261.91800000000001</v>
      </c>
      <c r="J51" s="115"/>
    </row>
    <row r="52" spans="3:10" ht="23.25" customHeight="1">
      <c r="C52" s="111"/>
      <c r="D52" s="112"/>
      <c r="E52" s="128" t="s">
        <v>116</v>
      </c>
      <c r="F52" s="430" t="s">
        <v>405</v>
      </c>
      <c r="G52" s="431"/>
      <c r="H52" s="129" t="s">
        <v>333</v>
      </c>
      <c r="I52" s="137">
        <v>50.55</v>
      </c>
      <c r="J52" s="115"/>
    </row>
    <row r="53" spans="3:10" ht="23.25" customHeight="1">
      <c r="C53" s="111"/>
      <c r="D53" s="112"/>
      <c r="E53" s="128" t="s">
        <v>91</v>
      </c>
      <c r="F53" s="430" t="s">
        <v>406</v>
      </c>
      <c r="G53" s="431"/>
      <c r="H53" s="129" t="s">
        <v>333</v>
      </c>
      <c r="I53" s="137">
        <f>261.918-50.55</f>
        <v>211.36799999999999</v>
      </c>
      <c r="J53" s="115"/>
    </row>
    <row r="54" spans="3:10" ht="23.25" customHeight="1">
      <c r="C54" s="111"/>
      <c r="D54" s="112"/>
      <c r="E54" s="128" t="s">
        <v>117</v>
      </c>
      <c r="F54" s="447" t="s">
        <v>407</v>
      </c>
      <c r="G54" s="448"/>
      <c r="H54" s="129" t="s">
        <v>105</v>
      </c>
      <c r="I54" s="137">
        <v>6.62</v>
      </c>
      <c r="J54" s="115"/>
    </row>
    <row r="55" spans="3:10" ht="23.25" customHeight="1">
      <c r="C55" s="111"/>
      <c r="D55" s="112"/>
      <c r="E55" s="128" t="s">
        <v>118</v>
      </c>
      <c r="F55" s="442" t="s">
        <v>266</v>
      </c>
      <c r="G55" s="443"/>
      <c r="H55" s="129" t="s">
        <v>86</v>
      </c>
      <c r="I55" s="137">
        <v>22.4</v>
      </c>
      <c r="J55" s="115"/>
    </row>
    <row r="56" spans="3:10" ht="23.25" customHeight="1">
      <c r="C56" s="111"/>
      <c r="D56" s="112"/>
      <c r="E56" s="128" t="s">
        <v>119</v>
      </c>
      <c r="F56" s="447" t="s">
        <v>408</v>
      </c>
      <c r="G56" s="448"/>
      <c r="H56" s="129" t="s">
        <v>334</v>
      </c>
      <c r="I56" s="137">
        <v>17.829999999999998</v>
      </c>
      <c r="J56" s="115"/>
    </row>
    <row r="57" spans="3:10" ht="23.25" customHeight="1">
      <c r="C57" s="111"/>
      <c r="D57" s="112"/>
      <c r="E57" s="128" t="s">
        <v>120</v>
      </c>
      <c r="F57" s="447" t="s">
        <v>409</v>
      </c>
      <c r="G57" s="448"/>
      <c r="H57" s="129" t="s">
        <v>334</v>
      </c>
      <c r="I57" s="137">
        <v>17.829999999999998</v>
      </c>
      <c r="J57" s="115"/>
    </row>
    <row r="58" spans="3:10" ht="23.25" customHeight="1">
      <c r="C58" s="111"/>
      <c r="D58" s="112"/>
      <c r="E58" s="128" t="s">
        <v>121</v>
      </c>
      <c r="F58" s="447" t="s">
        <v>410</v>
      </c>
      <c r="G58" s="448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47" t="s">
        <v>411</v>
      </c>
      <c r="G59" s="448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47" t="s">
        <v>412</v>
      </c>
      <c r="G60" s="448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47" t="s">
        <v>413</v>
      </c>
      <c r="G61" s="448"/>
      <c r="H61" s="129" t="s">
        <v>274</v>
      </c>
      <c r="I61" s="141">
        <v>14</v>
      </c>
      <c r="J61" s="115"/>
    </row>
    <row r="62" spans="3:10" ht="23.25" customHeight="1">
      <c r="C62" s="111"/>
      <c r="D62" s="112"/>
      <c r="E62" s="128" t="s">
        <v>320</v>
      </c>
      <c r="F62" s="447" t="s">
        <v>414</v>
      </c>
      <c r="G62" s="448"/>
      <c r="H62" s="129" t="s">
        <v>344</v>
      </c>
      <c r="I62" s="137">
        <v>168.64</v>
      </c>
      <c r="J62" s="115"/>
    </row>
    <row r="63" spans="3:10" ht="23.25" customHeight="1">
      <c r="C63" s="111"/>
      <c r="D63" s="112"/>
      <c r="E63" s="128" t="s">
        <v>321</v>
      </c>
      <c r="F63" s="447" t="s">
        <v>415</v>
      </c>
      <c r="G63" s="448"/>
      <c r="H63" s="129" t="s">
        <v>87</v>
      </c>
      <c r="I63" s="137">
        <v>12.41</v>
      </c>
      <c r="J63" s="115"/>
    </row>
    <row r="64" spans="3:10" ht="23.25" customHeight="1">
      <c r="C64" s="111"/>
      <c r="D64" s="112"/>
      <c r="E64" s="167" t="s">
        <v>293</v>
      </c>
      <c r="F64" s="451" t="s">
        <v>416</v>
      </c>
      <c r="G64" s="452"/>
      <c r="H64" s="132" t="s">
        <v>297</v>
      </c>
      <c r="I64" s="138">
        <v>0.76</v>
      </c>
      <c r="J64" s="115"/>
    </row>
    <row r="65" spans="3:10" ht="51" customHeight="1" thickBot="1">
      <c r="C65" s="111"/>
      <c r="D65" s="112"/>
      <c r="E65" s="134" t="s">
        <v>294</v>
      </c>
      <c r="F65" s="449" t="s">
        <v>6</v>
      </c>
      <c r="G65" s="450"/>
      <c r="H65" s="135"/>
      <c r="I65" s="262"/>
      <c r="J65" s="115"/>
    </row>
    <row r="66" spans="3:10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47:G47"/>
    <mergeCell ref="F44:G44"/>
    <mergeCell ref="F46:G46"/>
    <mergeCell ref="F45:G45"/>
    <mergeCell ref="F65:G65"/>
    <mergeCell ref="F59:G59"/>
    <mergeCell ref="F60:G60"/>
    <mergeCell ref="F61:G61"/>
    <mergeCell ref="F62:G62"/>
    <mergeCell ref="F64:G64"/>
    <mergeCell ref="F63:G63"/>
    <mergeCell ref="F40:G40"/>
    <mergeCell ref="F37:G37"/>
    <mergeCell ref="F38:G38"/>
    <mergeCell ref="F39:G39"/>
    <mergeCell ref="F42:G42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phoneticPr fontId="4" type="noConversion"/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97</vt:i4>
      </vt:variant>
    </vt:vector>
  </HeadingPairs>
  <TitlesOfParts>
    <vt:vector size="108" baseType="lpstr">
      <vt:lpstr>Инструкция</vt:lpstr>
      <vt:lpstr>Титульный</vt:lpstr>
      <vt:lpstr>Список листов</vt:lpstr>
      <vt:lpstr>ТС цены</vt:lpstr>
      <vt:lpstr>ТС цены (2)</vt:lpstr>
      <vt:lpstr>ТС характеристики</vt:lpstr>
      <vt:lpstr>ТС инвестиции</vt:lpstr>
      <vt:lpstr>ТС доступ</vt:lpstr>
      <vt:lpstr>ТС показатели</vt:lpstr>
      <vt:lpstr>Ссылки на публикации</vt:lpstr>
      <vt:lpstr>Проверка</vt:lpstr>
      <vt:lpstr>activity</vt:lpstr>
      <vt:lpstr>activity_zag</vt:lpstr>
      <vt:lpstr>ADD_FUEL_RANGE</vt:lpstr>
      <vt:lpstr>EFF_ADD</vt:lpstr>
      <vt:lpstr>et_price1_1</vt:lpstr>
      <vt:lpstr>et_ssilki_1</vt:lpstr>
      <vt:lpstr>et_tsdostup_1</vt:lpstr>
      <vt:lpstr>fil</vt:lpstr>
      <vt:lpstr>fil_flag</vt:lpstr>
      <vt:lpstr>god</vt:lpstr>
      <vt:lpstr>inn</vt:lpstr>
      <vt:lpstr>inn_zag</vt:lpstr>
      <vt:lpstr>kind_of_activity</vt:lpstr>
      <vt:lpstr>kpp</vt:lpstr>
      <vt:lpstr>kpp_zag</vt:lpstr>
      <vt:lpstr>LIST_MR_MO_OKTMO</vt:lpstr>
      <vt:lpstr>LIST_ORG_WARM</vt:lpstr>
      <vt:lpstr>logical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MO_LIST_57</vt:lpstr>
      <vt:lpstr>MO_LIST_58</vt:lpstr>
      <vt:lpstr>MO_LIST_59</vt:lpstr>
      <vt:lpstr>MO_LIST_6</vt:lpstr>
      <vt:lpstr>MO_LIST_60</vt:lpstr>
      <vt:lpstr>MO_LIST_7</vt:lpstr>
      <vt:lpstr>MO_LIST_8</vt:lpstr>
      <vt:lpstr>MO_LIST_9</vt:lpstr>
      <vt:lpstr>mo_zag</vt:lpstr>
      <vt:lpstr>mr</vt:lpstr>
      <vt:lpstr>MR_ADD</vt:lpstr>
      <vt:lpstr>MR_LIST</vt:lpstr>
      <vt:lpstr>mr_zag</vt:lpstr>
      <vt:lpstr>oktmo</vt:lpstr>
      <vt:lpstr>org</vt:lpstr>
      <vt:lpstr>org_zag</vt:lpstr>
      <vt:lpstr>PRICE2_ADD</vt:lpstr>
      <vt:lpstr>PRICE2_LOAD</vt:lpstr>
      <vt:lpstr>ras_hoz</vt:lpstr>
      <vt:lpstr>ras_itog</vt:lpstr>
      <vt:lpstr>ras_proizv</vt:lpstr>
      <vt:lpstr>REGION</vt:lpstr>
      <vt:lpstr>region_name</vt:lpstr>
      <vt:lpstr>tar_price2</vt:lpstr>
      <vt:lpstr>topl</vt:lpstr>
      <vt:lpstr>version</vt:lpstr>
      <vt:lpstr>year_range</vt:lpstr>
    </vt:vector>
  </TitlesOfParts>
  <Company>ISM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dc:description/>
  <cp:lastModifiedBy>User</cp:lastModifiedBy>
  <cp:lastPrinted>2010-11-30T09:15:52Z</cp:lastPrinted>
  <dcterms:created xsi:type="dcterms:W3CDTF">2007-06-09T08:43:05Z</dcterms:created>
  <dcterms:modified xsi:type="dcterms:W3CDTF">2012-01-13T12:04:12Z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