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2.43.240\Folders\Департамент ОРЭ\РОЗНИЧНЫЙ Рынок\Раскрытие информации\2025\"/>
    </mc:Choice>
  </mc:AlternateContent>
  <bookViews>
    <workbookView xWindow="0" yWindow="0" windowWidth="21988" windowHeight="9717"/>
  </bookViews>
  <sheets>
    <sheet name="лист1" sheetId="1" r:id="rId1"/>
    <sheet name="Лист2" sheetId="2" state="hidden" r:id="rId2"/>
    <sheet name="Лист3" sheetId="3" state="hidden" r:id="rId3"/>
  </sheets>
  <definedNames>
    <definedName name="Z_A6C5FD67_5E8F_4CCA_896F_3DAA03E40DE6_.wvu.Rows" localSheetId="0" hidden="1">лист1!#REF!,лист1!$23:$24</definedName>
  </definedNames>
  <calcPr calcId="162913"/>
  <customWorkbookViews>
    <customWorkbookView name="Руслан - Личное представление" guid="{A6C5FD67-5E8F-4CCA-896F-3DAA03E40DE6}" mergeInterval="0" personalView="1" maximized="1" windowWidth="1916" windowHeight="776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Светлана - Личное представление" guid="{5C0DB97A-7F20-49EC-B48A-1DD24AC667BC}" mergeInterval="0" personalView="1" maximized="1" windowWidth="1276" windowHeight="679" activeSheetId="1"/>
  </customWorkbookViews>
</workbook>
</file>

<file path=xl/calcChain.xml><?xml version="1.0" encoding="utf-8"?>
<calcChain xmlns="http://schemas.openxmlformats.org/spreadsheetml/2006/main">
  <c r="M29" i="1" l="1"/>
  <c r="L22" i="1" l="1"/>
  <c r="L29" i="1" s="1"/>
  <c r="G14" i="1" l="1"/>
  <c r="F14" i="1"/>
  <c r="J18" i="1" l="1"/>
  <c r="H28" i="1" l="1"/>
  <c r="H27" i="1"/>
  <c r="H26" i="1"/>
  <c r="H25" i="1"/>
  <c r="H24" i="1"/>
  <c r="H23" i="1"/>
  <c r="H21" i="1"/>
  <c r="H20" i="1"/>
  <c r="H19" i="1"/>
  <c r="H17" i="1"/>
  <c r="H16" i="1"/>
  <c r="H15" i="1"/>
  <c r="H13" i="1"/>
  <c r="H12" i="1"/>
  <c r="H11" i="1"/>
  <c r="H10" i="1"/>
  <c r="C9" i="1"/>
  <c r="C29" i="1" s="1"/>
  <c r="D9" i="1"/>
  <c r="F9" i="1"/>
  <c r="G9" i="1"/>
  <c r="G29" i="1" s="1"/>
  <c r="B13" i="1"/>
  <c r="D14" i="1"/>
  <c r="E14" i="1"/>
  <c r="B16" i="1"/>
  <c r="D18" i="1"/>
  <c r="E18" i="1"/>
  <c r="B20" i="1"/>
  <c r="B21" i="1"/>
  <c r="G22" i="1"/>
  <c r="D22" i="1"/>
  <c r="C22" i="1"/>
  <c r="E22" i="1"/>
  <c r="F22" i="1"/>
  <c r="B28" i="1"/>
  <c r="B24" i="1"/>
  <c r="B26" i="1"/>
  <c r="B25" i="1"/>
  <c r="B19" i="1"/>
  <c r="B17" i="1"/>
  <c r="B10" i="1"/>
  <c r="B27" i="1"/>
  <c r="B15" i="1"/>
  <c r="B12" i="1"/>
  <c r="D29" i="1" l="1"/>
  <c r="E29" i="1"/>
  <c r="F29" i="1"/>
  <c r="H14" i="1"/>
  <c r="B18" i="1"/>
  <c r="B11" i="1"/>
  <c r="B23" i="1"/>
  <c r="B22" i="1"/>
  <c r="B14" i="1"/>
  <c r="B9" i="1"/>
  <c r="B29" i="1" l="1"/>
  <c r="J22" i="1"/>
  <c r="I22" i="1"/>
  <c r="J14" i="1"/>
  <c r="J29" i="1" l="1"/>
  <c r="H22" i="1"/>
  <c r="I9" i="1"/>
  <c r="I29" i="1" s="1"/>
  <c r="H9" i="1" l="1"/>
  <c r="K18" i="1"/>
  <c r="K29" i="1" s="1"/>
  <c r="H18" i="1" l="1"/>
  <c r="H29" i="1" s="1"/>
</calcChain>
</file>

<file path=xl/sharedStrings.xml><?xml version="1.0" encoding="utf-8"?>
<sst xmlns="http://schemas.openxmlformats.org/spreadsheetml/2006/main" count="37" uniqueCount="32">
  <si>
    <t>ВН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</si>
  <si>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</si>
  <si>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</si>
  <si>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</si>
  <si>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</si>
  <si>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</si>
  <si>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</si>
  <si>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</si>
  <si>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</si>
  <si>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</si>
  <si>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</si>
  <si>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</si>
  <si>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Чебаркуль</t>
  </si>
  <si>
    <t>Челябинск</t>
  </si>
  <si>
    <t xml:space="preserve"> Аксион</t>
  </si>
  <si>
    <t>Ижсталь</t>
  </si>
  <si>
    <t xml:space="preserve"> БЗФ</t>
  </si>
  <si>
    <t>КорГОК</t>
  </si>
  <si>
    <t>Ванино</t>
  </si>
  <si>
    <t>Посьет</t>
  </si>
  <si>
    <t>СН I</t>
  </si>
  <si>
    <t>СН II</t>
  </si>
  <si>
    <t>ПАО "Россети Волга"-"Оренбургэнерго"</t>
  </si>
  <si>
    <t>ПАО "Россети Сибирь"-"Кузбасэнерго-РЭС"</t>
  </si>
  <si>
    <t>ПАО "Якутскэнерго"</t>
  </si>
  <si>
    <t xml:space="preserve">ПАО "Россети Центр и Привольжье"-"Удмуртэнерго" </t>
  </si>
  <si>
    <t>ПАО "Россети Волга"-"Саратовские РС"</t>
  </si>
  <si>
    <t>ПАО "Россети Урал"-"Пермэнерго"</t>
  </si>
  <si>
    <t>ПАО "Россети Северо-Запад"-"Карелэнерго"</t>
  </si>
  <si>
    <t>ПАО "Россети Урал"-"Свердловэнерго"</t>
  </si>
  <si>
    <t>ПАО "Россети Урал"-"Челябэнерго"</t>
  </si>
  <si>
    <t>Полезный отпуск электроэнергии и мощности по тарифным группам в разрезе территориальных сетевых организаций за август 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</si>
</sst>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i/>
      <sz val="12"/>
      <color theme="4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3" fontId="28" fillId="0" borderId="0" xfId="0" applyNumberFormat="1" applyFont="1" applyFill="1" applyBorder="1"/>
    <xf numFmtId="0" fontId="29" fillId="0" borderId="1" xfId="0" applyFont="1" applyBorder="1" applyAlignment="1">
      <alignment horizontal="center" vertical="center"/>
    </xf>
    <xf numFmtId="165" fontId="29" fillId="0" borderId="1" xfId="1" applyNumberFormat="1" applyFont="1" applyFill="1" applyBorder="1" applyAlignment="1">
      <alignment vertical="center"/>
    </xf>
    <xf numFmtId="165" fontId="30" fillId="0" borderId="1" xfId="1" applyNumberFormat="1" applyFont="1" applyFill="1" applyBorder="1" applyAlignment="1">
      <alignment vertical="center"/>
    </xf>
    <xf numFmtId="165" fontId="30" fillId="0" borderId="1" xfId="1" applyNumberFormat="1" applyFont="1" applyBorder="1" applyAlignment="1">
      <alignment vertical="center"/>
    </xf>
    <xf numFmtId="165" fontId="29" fillId="0" borderId="1" xfId="1" applyNumberFormat="1" applyFont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30" fillId="0" borderId="1" xfId="1" applyNumberFormat="1" applyFont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0" fillId="2" borderId="1" xfId="1" applyNumberFormat="1" applyFont="1" applyFill="1" applyBorder="1" applyAlignment="1">
      <alignment horizontal="center" vertical="center"/>
    </xf>
    <xf numFmtId="165" fontId="29" fillId="2" borderId="1" xfId="1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30" fillId="0" borderId="1" xfId="3" applyNumberFormat="1" applyFont="1" applyBorder="1" applyAlignment="1">
      <alignment horizontal="center" vertical="center"/>
    </xf>
    <xf numFmtId="165" fontId="29" fillId="0" borderId="1" xfId="3" applyNumberFormat="1" applyFont="1" applyBorder="1" applyAlignment="1">
      <alignment vertical="center"/>
    </xf>
    <xf numFmtId="0" fontId="31" fillId="0" borderId="1" xfId="0" applyFont="1" applyBorder="1"/>
    <xf numFmtId="0" fontId="31" fillId="0" borderId="1" xfId="0" applyFont="1" applyFill="1" applyBorder="1"/>
    <xf numFmtId="165" fontId="27" fillId="0" borderId="1" xfId="0" applyNumberFormat="1" applyFont="1" applyBorder="1" applyAlignment="1">
      <alignment horizontal="center" vertical="center"/>
    </xf>
    <xf numFmtId="167" fontId="27" fillId="0" borderId="1" xfId="1" applyNumberFormat="1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6" fontId="29" fillId="0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center" vertical="center"/>
    </xf>
    <xf numFmtId="165" fontId="29" fillId="0" borderId="1" xfId="0" applyNumberFormat="1" applyFont="1" applyFill="1" applyBorder="1" applyAlignment="1">
      <alignment horizontal="right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165" fontId="30" fillId="0" borderId="1" xfId="1" applyNumberFormat="1" applyFont="1" applyFill="1" applyBorder="1" applyAlignment="1">
      <alignment horizontal="center" vertical="center"/>
    </xf>
    <xf numFmtId="165" fontId="30" fillId="0" borderId="1" xfId="0" applyNumberFormat="1" applyFont="1" applyFill="1" applyBorder="1" applyAlignment="1" applyProtection="1">
      <alignment horizontal="center"/>
      <protection locked="0"/>
    </xf>
    <xf numFmtId="165" fontId="33" fillId="0" borderId="1" xfId="1" applyNumberFormat="1" applyFont="1" applyFill="1" applyBorder="1" applyAlignment="1">
      <alignment vertical="center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tabSelected="1" zoomScale="70" zoomScaleNormal="70" workbookViewId="0">
      <selection activeCell="J24" sqref="J24"/>
    </sheetView>
  </sheetViews>
  <sheetFormatPr defaultRowHeight="15.05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6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3">
      <c r="A4" s="116" t="s">
        <v>31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3">
      <c r="A5" s="121" t="s">
        <v>4</v>
      </c>
      <c r="B5" s="121"/>
      <c r="C5" s="121"/>
      <c r="D5" s="121"/>
      <c r="E5" s="121"/>
      <c r="F5" s="121"/>
      <c r="G5" s="121"/>
      <c r="H5" s="121"/>
      <c r="I5" s="122"/>
      <c r="J5" s="122"/>
      <c r="K5" s="122"/>
      <c r="L5" s="122"/>
      <c r="M5" s="122"/>
      <c r="N5" s="1"/>
      <c r="O5" s="1"/>
      <c r="P5" s="18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3">
      <c r="A6" s="123" t="s">
        <v>6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4"/>
      <c r="O6" s="4"/>
      <c r="P6" s="75"/>
      <c r="Q6" s="4"/>
      <c r="R6" s="4"/>
      <c r="S6" s="4"/>
      <c r="T6" s="4"/>
      <c r="U6" s="4"/>
      <c r="V6" s="4"/>
      <c r="W6" s="4"/>
      <c r="X6" s="4"/>
    </row>
    <row r="7" spans="1:24" ht="15.85" customHeight="1" x14ac:dyDescent="0.3">
      <c r="A7" s="119" t="s">
        <v>3</v>
      </c>
      <c r="B7" s="117" t="s">
        <v>10</v>
      </c>
      <c r="C7" s="114"/>
      <c r="D7" s="114"/>
      <c r="E7" s="114"/>
      <c r="F7" s="114"/>
      <c r="G7" s="115"/>
      <c r="H7" s="117" t="s">
        <v>11</v>
      </c>
      <c r="I7" s="114"/>
      <c r="J7" s="114"/>
      <c r="K7" s="114"/>
      <c r="L7" s="114"/>
      <c r="M7" s="115"/>
      <c r="N7" s="1"/>
      <c r="O7" s="1"/>
      <c r="P7" s="18"/>
      <c r="Q7" s="1"/>
      <c r="R7" s="1"/>
      <c r="S7" s="1"/>
      <c r="T7" s="1"/>
      <c r="U7" s="1"/>
      <c r="V7" s="1"/>
      <c r="W7" s="1"/>
      <c r="X7" s="1"/>
    </row>
    <row r="8" spans="1:24" ht="15.65" x14ac:dyDescent="0.3">
      <c r="A8" s="120"/>
      <c r="B8" s="118"/>
      <c r="C8" s="9" t="s">
        <v>5</v>
      </c>
      <c r="D8" s="9" t="s">
        <v>0</v>
      </c>
      <c r="E8" s="9" t="s">
        <v>20</v>
      </c>
      <c r="F8" s="9" t="s">
        <v>21</v>
      </c>
      <c r="G8" s="9" t="s">
        <v>1</v>
      </c>
      <c r="H8" s="118"/>
      <c r="I8" s="9" t="s">
        <v>5</v>
      </c>
      <c r="J8" s="9" t="s">
        <v>0</v>
      </c>
      <c r="K8" s="9" t="s">
        <v>20</v>
      </c>
      <c r="L8" s="9" t="s">
        <v>21</v>
      </c>
      <c r="M8" s="9" t="s">
        <v>1</v>
      </c>
      <c r="N8" s="1"/>
      <c r="O8" s="1"/>
      <c r="P8" s="18"/>
      <c r="Q8" s="1"/>
      <c r="R8" s="1"/>
      <c r="S8" s="1"/>
      <c r="T8" s="1"/>
      <c r="U8" s="1"/>
      <c r="V8" s="1"/>
      <c r="W8" s="1"/>
      <c r="X8" s="1"/>
    </row>
    <row r="9" spans="1:24" ht="31.3" x14ac:dyDescent="0.3">
      <c r="A9" s="113" t="s">
        <v>25</v>
      </c>
      <c r="B9" s="109">
        <f>SUM(C9:G9)</f>
        <v>15971.346</v>
      </c>
      <c r="C9" s="101">
        <f>C10+C11</f>
        <v>0</v>
      </c>
      <c r="D9" s="101">
        <f t="shared" ref="D9:G9" si="0">D10+D11</f>
        <v>12984.626</v>
      </c>
      <c r="E9" s="101"/>
      <c r="F9" s="101">
        <f t="shared" si="0"/>
        <v>2968.846</v>
      </c>
      <c r="G9" s="101">
        <f t="shared" si="0"/>
        <v>17.873999999999999</v>
      </c>
      <c r="H9" s="109">
        <f>SUM(I9:M9)</f>
        <v>0</v>
      </c>
      <c r="I9" s="101">
        <f>SUM(I10:I11)</f>
        <v>0</v>
      </c>
      <c r="J9" s="83"/>
      <c r="K9" s="83"/>
      <c r="L9" s="83"/>
      <c r="M9" s="83"/>
      <c r="N9" s="1"/>
      <c r="O9" s="1"/>
      <c r="P9" s="76"/>
      <c r="Q9" s="1"/>
      <c r="R9" s="1"/>
      <c r="S9" s="1"/>
      <c r="T9" s="1"/>
      <c r="U9" s="1"/>
      <c r="V9" s="1"/>
      <c r="W9" s="1"/>
      <c r="X9" s="1"/>
    </row>
    <row r="10" spans="1:24" ht="15.65" outlineLevel="1" x14ac:dyDescent="0.3">
      <c r="A10" s="28" t="s">
        <v>14</v>
      </c>
      <c r="B10" s="104">
        <f>SUM(C10:G10)</f>
        <v>2959.9479999999999</v>
      </c>
      <c r="C10" s="106">
        <v>0</v>
      </c>
      <c r="D10" s="106">
        <v>2959.9479999999999</v>
      </c>
      <c r="E10" s="107"/>
      <c r="F10" s="107"/>
      <c r="G10" s="107"/>
      <c r="H10" s="104">
        <f>SUM(I10:M10)</f>
        <v>0</v>
      </c>
      <c r="I10" s="108">
        <v>0</v>
      </c>
      <c r="J10" s="83"/>
      <c r="K10" s="83"/>
      <c r="L10" s="83"/>
      <c r="M10" s="83"/>
      <c r="N10" s="1"/>
      <c r="O10" s="1"/>
      <c r="P10" s="76"/>
      <c r="Q10" s="1"/>
      <c r="R10" s="1"/>
      <c r="S10" s="1"/>
      <c r="T10" s="1"/>
      <c r="U10" s="1"/>
      <c r="V10" s="1"/>
      <c r="W10" s="1"/>
      <c r="X10" s="1"/>
    </row>
    <row r="11" spans="1:24" ht="15.65" outlineLevel="1" x14ac:dyDescent="0.3">
      <c r="A11" s="29" t="s">
        <v>15</v>
      </c>
      <c r="B11" s="104">
        <f t="shared" ref="B11:B21" si="1">SUM(C11:G11)</f>
        <v>13011.397999999999</v>
      </c>
      <c r="C11" s="84">
        <v>0</v>
      </c>
      <c r="D11" s="84">
        <v>10024.678</v>
      </c>
      <c r="E11" s="84"/>
      <c r="F11" s="84">
        <v>2968.846</v>
      </c>
      <c r="G11" s="84">
        <v>17.873999999999999</v>
      </c>
      <c r="H11" s="104">
        <f t="shared" ref="H11:H21" si="2">SUM(I11:M11)</f>
        <v>0</v>
      </c>
      <c r="I11" s="84">
        <v>0</v>
      </c>
      <c r="J11" s="85"/>
      <c r="K11" s="86"/>
      <c r="L11" s="86"/>
      <c r="M11" s="87"/>
      <c r="N11" s="1"/>
      <c r="O11" s="1"/>
      <c r="P11" s="76"/>
      <c r="Q11" s="1"/>
      <c r="R11" s="1"/>
      <c r="S11" s="1"/>
      <c r="T11" s="1"/>
      <c r="U11" s="1"/>
      <c r="V11" s="1"/>
      <c r="W11" s="1"/>
      <c r="X11" s="1"/>
    </row>
    <row r="12" spans="1:24" ht="15.65" x14ac:dyDescent="0.3">
      <c r="A12" s="6" t="s">
        <v>22</v>
      </c>
      <c r="B12" s="105">
        <f>SUM(C12:G12)</f>
        <v>720.27899999999988</v>
      </c>
      <c r="C12" s="88"/>
      <c r="D12" s="88">
        <v>453.44099999999997</v>
      </c>
      <c r="E12" s="88">
        <v>238.697</v>
      </c>
      <c r="F12" s="88">
        <v>28.140999999999998</v>
      </c>
      <c r="G12" s="88"/>
      <c r="H12" s="105">
        <f>SUM(I12:M12)</f>
        <v>0</v>
      </c>
      <c r="I12" s="88"/>
      <c r="J12" s="88"/>
      <c r="K12" s="89"/>
      <c r="L12" s="90"/>
      <c r="M12" s="87"/>
      <c r="N12" s="1"/>
      <c r="O12" s="1"/>
      <c r="P12" s="77"/>
      <c r="Q12" s="1"/>
      <c r="R12" s="1"/>
      <c r="S12" s="1"/>
      <c r="T12" s="1"/>
      <c r="U12" s="1"/>
      <c r="V12" s="1"/>
      <c r="W12" s="1"/>
      <c r="X12" s="1"/>
    </row>
    <row r="13" spans="1:24" s="12" customFormat="1" ht="15.65" x14ac:dyDescent="0.3">
      <c r="A13" s="13" t="s">
        <v>23</v>
      </c>
      <c r="B13" s="105">
        <f t="shared" si="1"/>
        <v>0</v>
      </c>
      <c r="C13" s="88"/>
      <c r="D13" s="91">
        <v>0</v>
      </c>
      <c r="E13" s="91">
        <v>0</v>
      </c>
      <c r="F13" s="91"/>
      <c r="G13" s="88"/>
      <c r="H13" s="105">
        <f t="shared" si="2"/>
        <v>0</v>
      </c>
      <c r="I13" s="88"/>
      <c r="J13" s="88"/>
      <c r="K13" s="92"/>
      <c r="L13" s="93"/>
      <c r="M13" s="94"/>
      <c r="N13" s="11"/>
      <c r="O13" s="11"/>
      <c r="P13" s="76"/>
      <c r="Q13" s="11"/>
      <c r="R13" s="11"/>
      <c r="S13" s="11"/>
      <c r="T13" s="11"/>
      <c r="U13" s="11"/>
      <c r="V13" s="11"/>
      <c r="W13" s="11"/>
      <c r="X13" s="11"/>
    </row>
    <row r="14" spans="1:24" s="40" customFormat="1" ht="15.65" x14ac:dyDescent="0.3">
      <c r="A14" s="46" t="s">
        <v>7</v>
      </c>
      <c r="B14" s="105">
        <f>SUM(B15:B16)</f>
        <v>89042.421999999991</v>
      </c>
      <c r="C14" s="91"/>
      <c r="D14" s="91">
        <f>SUM(D15:D16)</f>
        <v>88097.062999999995</v>
      </c>
      <c r="E14" s="91">
        <f t="shared" ref="E14" si="3">SUM(E15:E16)</f>
        <v>15.292</v>
      </c>
      <c r="F14" s="91">
        <f>SUM(F15:F16)</f>
        <v>929.55600000000004</v>
      </c>
      <c r="G14" s="91">
        <f>SUM(G15:G16)</f>
        <v>0.51100000000000001</v>
      </c>
      <c r="H14" s="105">
        <f>SUM(H15:H16)</f>
        <v>90.480999999999995</v>
      </c>
      <c r="I14" s="91"/>
      <c r="J14" s="95">
        <f>J15+J16</f>
        <v>90.480999999999995</v>
      </c>
      <c r="K14" s="96"/>
      <c r="L14" s="97"/>
      <c r="M14" s="98"/>
      <c r="N14" s="39"/>
      <c r="O14" s="39"/>
      <c r="P14" s="76"/>
      <c r="Q14" s="39"/>
      <c r="R14" s="39"/>
      <c r="S14" s="39"/>
      <c r="T14" s="39"/>
      <c r="U14" s="39"/>
      <c r="V14" s="39"/>
      <c r="W14" s="39"/>
      <c r="X14" s="39"/>
    </row>
    <row r="15" spans="1:24" ht="15.65" outlineLevel="1" x14ac:dyDescent="0.3">
      <c r="A15" s="38" t="s">
        <v>16</v>
      </c>
      <c r="B15" s="105">
        <f>SUM(C15:G15)</f>
        <v>64568.688999999998</v>
      </c>
      <c r="C15" s="88"/>
      <c r="D15" s="110">
        <v>64568.688999999998</v>
      </c>
      <c r="E15" s="110"/>
      <c r="F15" s="110"/>
      <c r="G15" s="110"/>
      <c r="H15" s="105">
        <f>SUM(I15:M15)</f>
        <v>90.480999999999995</v>
      </c>
      <c r="I15" s="88"/>
      <c r="J15" s="111">
        <v>90.480999999999995</v>
      </c>
      <c r="K15" s="89"/>
      <c r="L15" s="90"/>
      <c r="M15" s="87"/>
      <c r="N15" s="1"/>
      <c r="O15" s="1"/>
      <c r="P15" s="76"/>
      <c r="Q15" s="1"/>
      <c r="R15" s="1"/>
      <c r="S15" s="1"/>
      <c r="T15" s="1"/>
      <c r="U15" s="1"/>
      <c r="V15" s="1"/>
      <c r="W15" s="1"/>
      <c r="X15" s="1"/>
    </row>
    <row r="16" spans="1:24" ht="15.65" outlineLevel="1" x14ac:dyDescent="0.3">
      <c r="A16" s="38" t="s">
        <v>17</v>
      </c>
      <c r="B16" s="105">
        <f>D16+E16+F16+G16</f>
        <v>24473.733</v>
      </c>
      <c r="C16" s="88"/>
      <c r="D16" s="110">
        <v>23528.374</v>
      </c>
      <c r="E16" s="110">
        <v>15.292</v>
      </c>
      <c r="F16" s="110">
        <v>929.55600000000004</v>
      </c>
      <c r="G16" s="110">
        <v>0.51100000000000001</v>
      </c>
      <c r="H16" s="105">
        <f>J16+K16+L16+M16</f>
        <v>0</v>
      </c>
      <c r="I16" s="88"/>
      <c r="J16" s="95"/>
      <c r="K16" s="89"/>
      <c r="L16" s="90"/>
      <c r="M16" s="87"/>
      <c r="N16" s="1"/>
      <c r="O16" s="1"/>
      <c r="P16" s="76"/>
      <c r="Q16" s="1"/>
      <c r="R16" s="1"/>
      <c r="S16" s="1"/>
      <c r="T16" s="1"/>
      <c r="U16" s="1"/>
      <c r="V16" s="1"/>
      <c r="W16" s="1"/>
      <c r="X16" s="1"/>
    </row>
    <row r="17" spans="1:24" ht="15.65" x14ac:dyDescent="0.3">
      <c r="A17" s="7" t="s">
        <v>8</v>
      </c>
      <c r="B17" s="105">
        <f>SUM(C17:G17)</f>
        <v>18265.627</v>
      </c>
      <c r="C17" s="88"/>
      <c r="D17" s="88">
        <v>18265.627</v>
      </c>
      <c r="E17" s="88"/>
      <c r="F17" s="88"/>
      <c r="G17" s="88"/>
      <c r="H17" s="105">
        <f>SUM(I17:M17)</f>
        <v>28.646999999999998</v>
      </c>
      <c r="I17" s="88"/>
      <c r="J17" s="88">
        <v>28.646999999999998</v>
      </c>
      <c r="K17" s="89"/>
      <c r="L17" s="90"/>
      <c r="M17" s="87"/>
      <c r="N17" s="1"/>
      <c r="O17" s="1"/>
      <c r="P17" s="76"/>
      <c r="Q17" s="1"/>
      <c r="R17" s="1"/>
      <c r="S17" s="1"/>
      <c r="T17" s="1"/>
      <c r="U17" s="1"/>
      <c r="V17" s="1"/>
      <c r="W17" s="1"/>
      <c r="X17" s="1"/>
    </row>
    <row r="18" spans="1:24" ht="15.65" x14ac:dyDescent="0.3">
      <c r="A18" s="7" t="s">
        <v>9</v>
      </c>
      <c r="B18" s="105">
        <f>SUM(C18:G18)</f>
        <v>396.69</v>
      </c>
      <c r="C18" s="88"/>
      <c r="D18" s="88">
        <f>SUM(D19:D20)</f>
        <v>0</v>
      </c>
      <c r="E18" s="88">
        <f>SUM(E19:E20)</f>
        <v>396.69</v>
      </c>
      <c r="F18" s="88"/>
      <c r="G18" s="88"/>
      <c r="H18" s="105">
        <f>SUM(I18:M18)</f>
        <v>0.67800000000000005</v>
      </c>
      <c r="I18" s="88"/>
      <c r="J18" s="88">
        <f>SUM(J19:J20)</f>
        <v>0</v>
      </c>
      <c r="K18" s="88">
        <f>SUM(K19:K20)</f>
        <v>0.67800000000000005</v>
      </c>
      <c r="L18" s="90"/>
      <c r="M18" s="87"/>
      <c r="N18" s="1"/>
      <c r="O18" s="1"/>
      <c r="P18" s="76"/>
      <c r="Q18" s="1"/>
      <c r="R18" s="1"/>
      <c r="S18" s="1"/>
      <c r="T18" s="1"/>
      <c r="U18" s="1"/>
      <c r="V18" s="1"/>
      <c r="W18" s="1"/>
      <c r="X18" s="1"/>
    </row>
    <row r="19" spans="1:24" ht="15.65" outlineLevel="1" x14ac:dyDescent="0.3">
      <c r="A19" s="14" t="s">
        <v>19</v>
      </c>
      <c r="B19" s="105">
        <f>SUM(C19:G19)</f>
        <v>223.482</v>
      </c>
      <c r="C19" s="88"/>
      <c r="D19" s="100"/>
      <c r="E19" s="110">
        <v>223.482</v>
      </c>
      <c r="F19" s="88"/>
      <c r="G19" s="88"/>
      <c r="H19" s="105">
        <f>SUM(I19:M19)</f>
        <v>0.40300000000000002</v>
      </c>
      <c r="I19" s="88"/>
      <c r="J19" s="99"/>
      <c r="K19" s="110">
        <v>0.40300000000000002</v>
      </c>
      <c r="L19" s="90"/>
      <c r="M19" s="87"/>
      <c r="N19" s="1"/>
      <c r="O19" s="1"/>
      <c r="P19" s="76"/>
      <c r="Q19" s="1"/>
      <c r="R19" s="1"/>
      <c r="S19" s="1"/>
      <c r="T19" s="1"/>
      <c r="U19" s="1"/>
      <c r="V19" s="1"/>
      <c r="W19" s="1"/>
      <c r="X19" s="1"/>
    </row>
    <row r="20" spans="1:24" ht="15.65" outlineLevel="1" x14ac:dyDescent="0.3">
      <c r="A20" s="14" t="s">
        <v>18</v>
      </c>
      <c r="B20" s="105">
        <f t="shared" si="1"/>
        <v>173.208</v>
      </c>
      <c r="C20" s="88"/>
      <c r="D20" s="100"/>
      <c r="E20" s="110">
        <v>173.208</v>
      </c>
      <c r="F20" s="88"/>
      <c r="G20" s="88"/>
      <c r="H20" s="105">
        <f t="shared" si="2"/>
        <v>0.27500000000000002</v>
      </c>
      <c r="I20" s="88"/>
      <c r="J20" s="99"/>
      <c r="K20" s="110">
        <v>0.27500000000000002</v>
      </c>
      <c r="L20" s="90"/>
      <c r="M20" s="87"/>
      <c r="N20" s="1"/>
      <c r="O20" s="1"/>
      <c r="P20" s="77"/>
      <c r="Q20" s="1"/>
      <c r="R20" s="1"/>
      <c r="S20" s="1"/>
      <c r="T20" s="1"/>
      <c r="U20" s="1"/>
      <c r="V20" s="1"/>
      <c r="W20" s="1"/>
      <c r="X20" s="1"/>
    </row>
    <row r="21" spans="1:24" ht="15.65" x14ac:dyDescent="0.3">
      <c r="A21" s="7" t="s">
        <v>24</v>
      </c>
      <c r="B21" s="105">
        <f t="shared" si="1"/>
        <v>9618.4090000000015</v>
      </c>
      <c r="C21" s="88"/>
      <c r="D21" s="88">
        <v>9546.8919999999998</v>
      </c>
      <c r="E21" s="88"/>
      <c r="F21" s="88">
        <v>56.343000000000004</v>
      </c>
      <c r="G21" s="88">
        <v>15.173999999999999</v>
      </c>
      <c r="H21" s="105">
        <f t="shared" si="2"/>
        <v>14.234999999999999</v>
      </c>
      <c r="I21" s="88"/>
      <c r="J21" s="88">
        <v>14.234999999999999</v>
      </c>
      <c r="K21" s="89"/>
      <c r="L21" s="90"/>
      <c r="M21" s="87"/>
      <c r="N21" s="1"/>
      <c r="O21" s="1"/>
      <c r="P21" s="77"/>
      <c r="Q21" s="1"/>
      <c r="R21" s="1"/>
      <c r="S21" s="1"/>
      <c r="T21" s="1"/>
      <c r="U21" s="1"/>
      <c r="V21" s="1"/>
      <c r="W21" s="1"/>
      <c r="X21" s="1"/>
    </row>
    <row r="22" spans="1:24" ht="30.05" customHeight="1" x14ac:dyDescent="0.3">
      <c r="A22" s="8" t="s">
        <v>30</v>
      </c>
      <c r="B22" s="105">
        <f>SUM(C22:G22)</f>
        <v>59251.978000000003</v>
      </c>
      <c r="C22" s="88">
        <f>SUM(C23:C24)</f>
        <v>0</v>
      </c>
      <c r="D22" s="88">
        <f>SUM(D23:D24)</f>
        <v>57579.832000000002</v>
      </c>
      <c r="E22" s="88">
        <f>SUM(E23:E24)</f>
        <v>336.57100000000003</v>
      </c>
      <c r="F22" s="88">
        <f t="shared" ref="F22:G22" si="4">SUM(F23:F24)</f>
        <v>1335.575</v>
      </c>
      <c r="G22" s="88">
        <f t="shared" si="4"/>
        <v>0</v>
      </c>
      <c r="H22" s="105">
        <f>SUM(I22:M22)</f>
        <v>71.829000000000008</v>
      </c>
      <c r="I22" s="88">
        <f>SUM(I23:I24)</f>
        <v>0</v>
      </c>
      <c r="J22" s="88">
        <f>SUM(J23:J24)</f>
        <v>70.150000000000006</v>
      </c>
      <c r="K22" s="89"/>
      <c r="L22" s="88">
        <f>SUM(L23:L24)</f>
        <v>1.679</v>
      </c>
      <c r="M22" s="87"/>
      <c r="N22" s="1"/>
      <c r="O22" s="1"/>
      <c r="P22" s="76"/>
      <c r="Q22" s="1"/>
      <c r="R22" s="1"/>
      <c r="S22" s="1"/>
      <c r="T22" s="1"/>
      <c r="U22" s="1"/>
      <c r="V22" s="1"/>
      <c r="W22" s="1"/>
      <c r="X22" s="1"/>
    </row>
    <row r="23" spans="1:24" ht="20.5" customHeight="1" outlineLevel="1" collapsed="1" x14ac:dyDescent="0.3">
      <c r="A23" s="10" t="s">
        <v>12</v>
      </c>
      <c r="B23" s="105">
        <f t="shared" ref="B23:B28" si="5">SUM(C23:G23)</f>
        <v>5013.21</v>
      </c>
      <c r="C23" s="84"/>
      <c r="D23" s="84">
        <v>5013.21</v>
      </c>
      <c r="E23" s="84"/>
      <c r="F23" s="84"/>
      <c r="G23" s="84"/>
      <c r="H23" s="105">
        <f t="shared" ref="H23:H28" si="6">SUM(I23:M23)</f>
        <v>0</v>
      </c>
      <c r="I23" s="84"/>
      <c r="J23" s="84"/>
      <c r="K23" s="86"/>
      <c r="L23" s="86"/>
      <c r="M23" s="87"/>
      <c r="N23" s="1"/>
      <c r="O23" s="1"/>
      <c r="P23" s="76"/>
      <c r="Q23" s="1"/>
      <c r="R23" s="1"/>
      <c r="S23" s="1"/>
      <c r="T23" s="1"/>
      <c r="U23" s="1"/>
      <c r="V23" s="1"/>
      <c r="W23" s="1"/>
      <c r="X23" s="1"/>
    </row>
    <row r="24" spans="1:24" ht="20.5" customHeight="1" outlineLevel="1" x14ac:dyDescent="0.3">
      <c r="A24" s="10" t="s">
        <v>13</v>
      </c>
      <c r="B24" s="105">
        <f t="shared" si="5"/>
        <v>54238.768000000004</v>
      </c>
      <c r="C24" s="84"/>
      <c r="D24" s="103">
        <v>52566.622000000003</v>
      </c>
      <c r="E24" s="84">
        <v>336.57100000000003</v>
      </c>
      <c r="F24" s="84">
        <v>1335.575</v>
      </c>
      <c r="G24" s="84"/>
      <c r="H24" s="105">
        <f t="shared" si="6"/>
        <v>71.829000000000008</v>
      </c>
      <c r="I24" s="84"/>
      <c r="J24" s="84">
        <v>70.150000000000006</v>
      </c>
      <c r="K24" s="86"/>
      <c r="L24" s="87">
        <v>1.679</v>
      </c>
      <c r="M24" s="87"/>
      <c r="N24" s="1"/>
      <c r="O24" s="1"/>
      <c r="P24" s="76"/>
      <c r="Q24" s="1"/>
      <c r="R24" s="1"/>
      <c r="S24" s="1"/>
      <c r="T24" s="1"/>
      <c r="U24" s="1"/>
      <c r="V24" s="1"/>
      <c r="W24" s="1"/>
      <c r="X24" s="1"/>
    </row>
    <row r="25" spans="1:24" ht="20.5" customHeight="1" x14ac:dyDescent="0.3">
      <c r="A25" s="6" t="s">
        <v>26</v>
      </c>
      <c r="B25" s="105">
        <f t="shared" si="5"/>
        <v>203.155</v>
      </c>
      <c r="C25" s="84"/>
      <c r="D25" s="88">
        <v>203.155</v>
      </c>
      <c r="E25" s="84"/>
      <c r="F25" s="84"/>
      <c r="G25" s="84"/>
      <c r="H25" s="105">
        <f t="shared" si="6"/>
        <v>0</v>
      </c>
      <c r="I25" s="84"/>
      <c r="J25" s="95"/>
      <c r="K25" s="86"/>
      <c r="L25" s="86"/>
      <c r="M25" s="87"/>
      <c r="N25" s="1"/>
      <c r="O25" s="1"/>
      <c r="P25" s="76"/>
      <c r="Q25" s="1"/>
      <c r="R25" s="1"/>
      <c r="S25" s="1"/>
      <c r="T25" s="1"/>
      <c r="U25" s="1"/>
      <c r="V25" s="1"/>
      <c r="W25" s="1"/>
      <c r="X25" s="1"/>
    </row>
    <row r="26" spans="1:24" ht="20.5" customHeight="1" x14ac:dyDescent="0.3">
      <c r="A26" s="6" t="s">
        <v>27</v>
      </c>
      <c r="B26" s="105">
        <f t="shared" si="5"/>
        <v>2387.9050000000002</v>
      </c>
      <c r="C26" s="84"/>
      <c r="D26" s="88">
        <v>2387.9050000000002</v>
      </c>
      <c r="E26" s="84"/>
      <c r="F26" s="84"/>
      <c r="G26" s="84"/>
      <c r="H26" s="105">
        <f t="shared" si="6"/>
        <v>0</v>
      </c>
      <c r="I26" s="84"/>
      <c r="J26" s="95"/>
      <c r="K26" s="86"/>
      <c r="L26" s="86"/>
      <c r="M26" s="87"/>
      <c r="N26" s="1"/>
      <c r="O26" s="1"/>
      <c r="P26" s="76"/>
      <c r="Q26" s="1"/>
      <c r="R26" s="1"/>
      <c r="S26" s="1"/>
      <c r="T26" s="1"/>
      <c r="U26" s="1"/>
      <c r="V26" s="1"/>
      <c r="W26" s="1"/>
      <c r="X26" s="1"/>
    </row>
    <row r="27" spans="1:24" ht="20.5" customHeight="1" x14ac:dyDescent="0.3">
      <c r="A27" s="6" t="s">
        <v>28</v>
      </c>
      <c r="B27" s="105">
        <f t="shared" si="5"/>
        <v>481.23</v>
      </c>
      <c r="C27" s="84"/>
      <c r="D27" s="88">
        <v>481.23</v>
      </c>
      <c r="E27" s="84"/>
      <c r="F27" s="84"/>
      <c r="G27" s="84"/>
      <c r="H27" s="105">
        <f t="shared" si="6"/>
        <v>0</v>
      </c>
      <c r="I27" s="84"/>
      <c r="J27" s="95"/>
      <c r="K27" s="86"/>
      <c r="L27" s="86"/>
      <c r="M27" s="87"/>
      <c r="N27" s="1"/>
      <c r="O27" s="1"/>
      <c r="P27" s="76"/>
      <c r="Q27" s="1"/>
      <c r="R27" s="1"/>
      <c r="S27" s="1"/>
      <c r="T27" s="1"/>
      <c r="U27" s="1"/>
      <c r="V27" s="1"/>
      <c r="W27" s="1"/>
      <c r="X27" s="1"/>
    </row>
    <row r="28" spans="1:24" ht="20.5" customHeight="1" x14ac:dyDescent="0.3">
      <c r="A28" s="6" t="s">
        <v>29</v>
      </c>
      <c r="B28" s="105">
        <f t="shared" si="5"/>
        <v>3777.5080000000003</v>
      </c>
      <c r="C28" s="84"/>
      <c r="D28" s="88">
        <v>3775.431</v>
      </c>
      <c r="E28" s="84"/>
      <c r="F28" s="112">
        <v>2.077</v>
      </c>
      <c r="G28" s="84"/>
      <c r="H28" s="105">
        <f t="shared" si="6"/>
        <v>0</v>
      </c>
      <c r="I28" s="84"/>
      <c r="J28" s="95"/>
      <c r="K28" s="86"/>
      <c r="L28" s="86"/>
      <c r="M28" s="87"/>
      <c r="N28" s="1"/>
      <c r="O28" s="1"/>
      <c r="P28" s="76"/>
      <c r="Q28" s="1"/>
      <c r="R28" s="1"/>
      <c r="S28" s="1"/>
      <c r="T28" s="1"/>
      <c r="U28" s="1"/>
      <c r="V28" s="1"/>
      <c r="W28" s="1"/>
      <c r="X28" s="1"/>
    </row>
    <row r="29" spans="1:24" ht="22.85" customHeight="1" x14ac:dyDescent="0.3">
      <c r="A29" s="15" t="s">
        <v>2</v>
      </c>
      <c r="B29" s="102">
        <f>SUM(B9:B28)-B9-B14-B18-B22</f>
        <v>200116.54900000003</v>
      </c>
      <c r="C29" s="102">
        <f t="shared" ref="C29:M29" si="7">SUM(C9:C28)-C9-C14-C18-C22</f>
        <v>0</v>
      </c>
      <c r="D29" s="102">
        <f t="shared" si="7"/>
        <v>193775.20200000014</v>
      </c>
      <c r="E29" s="102">
        <f t="shared" si="7"/>
        <v>987.24999999999989</v>
      </c>
      <c r="F29" s="102">
        <f t="shared" si="7"/>
        <v>5320.5379999999996</v>
      </c>
      <c r="G29" s="102">
        <f t="shared" si="7"/>
        <v>33.559000000000005</v>
      </c>
      <c r="H29" s="102">
        <f t="shared" si="7"/>
        <v>205.87</v>
      </c>
      <c r="I29" s="102">
        <f t="shared" si="7"/>
        <v>0</v>
      </c>
      <c r="J29" s="102">
        <f t="shared" si="7"/>
        <v>203.51300000000001</v>
      </c>
      <c r="K29" s="102">
        <f t="shared" si="7"/>
        <v>0.67799999999999983</v>
      </c>
      <c r="L29" s="102">
        <f t="shared" si="7"/>
        <v>1.679</v>
      </c>
      <c r="M29" s="102">
        <f t="shared" si="7"/>
        <v>0</v>
      </c>
      <c r="N29" s="16"/>
      <c r="O29" s="16"/>
      <c r="P29" s="77"/>
      <c r="Q29" s="1"/>
      <c r="R29" s="1"/>
      <c r="S29" s="1"/>
      <c r="T29" s="1"/>
      <c r="U29" s="1"/>
      <c r="V29" s="1"/>
      <c r="W29" s="1"/>
      <c r="X29" s="1"/>
    </row>
    <row r="30" spans="1:24" ht="20.7" x14ac:dyDescent="0.35">
      <c r="A30" s="18"/>
      <c r="B30" s="82"/>
      <c r="C30" s="25"/>
      <c r="D30" s="25"/>
      <c r="E30" s="25"/>
      <c r="F30" s="69"/>
      <c r="G30" s="16"/>
      <c r="H30" s="1"/>
      <c r="I30" s="1"/>
      <c r="J30" s="1"/>
      <c r="K30" s="1"/>
      <c r="L30" s="1"/>
      <c r="M30" s="1"/>
      <c r="N30" s="1"/>
      <c r="O30" s="1"/>
      <c r="P30" s="78"/>
      <c r="Q30" s="1"/>
      <c r="R30" s="1"/>
      <c r="S30" s="1"/>
      <c r="T30" s="1"/>
      <c r="U30" s="1"/>
      <c r="V30" s="1"/>
      <c r="W30" s="1"/>
      <c r="X30" s="1"/>
    </row>
    <row r="31" spans="1:24" ht="20.7" x14ac:dyDescent="0.35">
      <c r="A31" s="19"/>
      <c r="B31" s="41"/>
      <c r="C31" s="79"/>
      <c r="D31" s="47"/>
      <c r="E31" s="30"/>
      <c r="F31" s="70"/>
      <c r="G31" s="17"/>
      <c r="H31" s="1"/>
      <c r="I31" s="1"/>
      <c r="J31" s="1"/>
      <c r="K31" s="1"/>
      <c r="L31" s="1"/>
      <c r="M31" s="1"/>
      <c r="N31" s="1"/>
      <c r="O31" s="1"/>
      <c r="P31" s="18"/>
      <c r="Q31" s="1"/>
      <c r="R31" s="1"/>
      <c r="S31" s="1"/>
      <c r="T31" s="1"/>
      <c r="U31" s="1"/>
      <c r="V31" s="1"/>
      <c r="W31" s="1"/>
      <c r="X31" s="1"/>
    </row>
    <row r="32" spans="1:24" ht="20.7" x14ac:dyDescent="0.35">
      <c r="A32" s="19"/>
      <c r="B32" s="42"/>
      <c r="C32" s="81"/>
      <c r="D32" s="47"/>
      <c r="E32" s="80"/>
      <c r="F32" s="71"/>
      <c r="G32" s="1"/>
      <c r="H32" s="17"/>
      <c r="I32" s="1"/>
      <c r="J32" s="1"/>
      <c r="K32" s="1"/>
      <c r="L32" s="1"/>
      <c r="M32" s="1"/>
      <c r="N32" s="1"/>
      <c r="O32" s="1"/>
      <c r="P32" s="18"/>
      <c r="Q32" s="1"/>
      <c r="R32" s="1"/>
      <c r="S32" s="1"/>
      <c r="T32" s="1"/>
      <c r="U32" s="1"/>
      <c r="V32" s="1"/>
      <c r="W32" s="1"/>
      <c r="X32" s="1"/>
    </row>
    <row r="33" spans="1:24" ht="20.7" x14ac:dyDescent="0.35">
      <c r="A33" s="41"/>
      <c r="B33" s="48"/>
      <c r="C33" s="73"/>
      <c r="D33" s="68"/>
      <c r="E33" s="74"/>
      <c r="F33" s="71"/>
      <c r="G33" s="1"/>
      <c r="H33" s="31"/>
      <c r="I33" s="31"/>
      <c r="J33" s="31"/>
      <c r="K33" s="31"/>
      <c r="L33" s="31"/>
      <c r="M33" s="31"/>
      <c r="N33" s="1"/>
      <c r="O33" s="1"/>
      <c r="P33" s="18"/>
      <c r="Q33" s="1"/>
      <c r="R33" s="1"/>
      <c r="S33" s="1"/>
      <c r="T33" s="1"/>
      <c r="U33" s="1"/>
      <c r="V33" s="1"/>
      <c r="W33" s="1"/>
      <c r="X33" s="1"/>
    </row>
    <row r="34" spans="1:24" ht="20.7" x14ac:dyDescent="0.35">
      <c r="A34" s="20"/>
      <c r="B34" s="43"/>
      <c r="C34" s="72"/>
      <c r="D34" s="47"/>
      <c r="E34" s="22"/>
      <c r="F34" s="71"/>
      <c r="G34" s="27"/>
      <c r="H34" s="32"/>
      <c r="I34" s="31"/>
      <c r="J34" s="31"/>
      <c r="K34" s="31"/>
      <c r="L34" s="31"/>
      <c r="M34" s="31"/>
      <c r="N34" s="1"/>
      <c r="O34" s="1"/>
      <c r="P34" s="18"/>
      <c r="Q34" s="1"/>
      <c r="R34" s="1"/>
      <c r="S34" s="1"/>
      <c r="T34" s="1"/>
      <c r="U34" s="1"/>
      <c r="V34" s="1"/>
      <c r="W34" s="1"/>
      <c r="X34" s="1"/>
    </row>
    <row r="35" spans="1:24" ht="20.7" x14ac:dyDescent="0.35">
      <c r="A35" s="21"/>
      <c r="B35" s="43"/>
      <c r="C35" s="72"/>
      <c r="D35" s="26"/>
      <c r="E35" s="22"/>
      <c r="F35" s="71"/>
      <c r="G35" s="27"/>
      <c r="H35" s="31"/>
      <c r="I35" s="31"/>
      <c r="J35" s="31"/>
      <c r="K35" s="31"/>
      <c r="L35" s="31"/>
      <c r="M35" s="3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20.7" x14ac:dyDescent="0.35">
      <c r="A36" s="21"/>
      <c r="B36" s="21"/>
      <c r="C36" s="49"/>
      <c r="D36" s="26"/>
      <c r="E36" s="22"/>
      <c r="F36" s="71"/>
      <c r="G36" s="1"/>
      <c r="H36" s="31"/>
      <c r="I36" s="33"/>
      <c r="J36" s="34"/>
      <c r="K36" s="35"/>
      <c r="L36" s="31"/>
      <c r="M36" s="3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65" x14ac:dyDescent="0.3">
      <c r="A37" s="21"/>
      <c r="B37" s="21"/>
      <c r="C37" s="49"/>
      <c r="D37" s="26"/>
      <c r="E37" s="50"/>
      <c r="G37" s="1"/>
      <c r="H37" s="31"/>
      <c r="I37" s="36"/>
      <c r="J37" s="34"/>
      <c r="K37" s="35"/>
      <c r="L37" s="31"/>
      <c r="M37" s="3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65" x14ac:dyDescent="0.3">
      <c r="A38" s="21"/>
      <c r="B38" s="21"/>
      <c r="C38" s="49"/>
      <c r="D38" s="51"/>
      <c r="E38" s="52"/>
      <c r="G38" s="1"/>
      <c r="H38" s="31"/>
      <c r="I38" s="31"/>
      <c r="J38" s="31"/>
      <c r="K38" s="31"/>
      <c r="L38" s="31"/>
      <c r="M38" s="3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65" x14ac:dyDescent="0.3">
      <c r="A39" s="23"/>
      <c r="B39" s="21"/>
      <c r="C39" s="44"/>
      <c r="D39" s="26"/>
      <c r="E39" s="22"/>
      <c r="G39" s="1"/>
      <c r="H39" s="31"/>
      <c r="I39" s="31"/>
      <c r="J39" s="31"/>
      <c r="K39" s="31"/>
      <c r="L39" s="31"/>
      <c r="M39" s="3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85" customHeight="1" x14ac:dyDescent="0.35">
      <c r="A40" s="23"/>
      <c r="B40" s="21"/>
      <c r="C40" s="44"/>
      <c r="D40" s="26"/>
      <c r="E40" s="22"/>
      <c r="F40" s="71"/>
      <c r="H40" s="37"/>
      <c r="I40" s="37"/>
      <c r="J40" s="37"/>
      <c r="K40" s="37"/>
      <c r="L40" s="37"/>
      <c r="M40" s="37"/>
    </row>
    <row r="41" spans="1:24" ht="20.7" x14ac:dyDescent="0.35">
      <c r="A41" s="65"/>
      <c r="B41" s="53"/>
      <c r="C41" s="44"/>
      <c r="D41" s="26"/>
      <c r="E41" s="22"/>
      <c r="F41" s="71"/>
      <c r="H41" s="37"/>
      <c r="I41" s="37"/>
      <c r="J41" s="37"/>
      <c r="K41" s="37"/>
      <c r="L41" s="37"/>
      <c r="M41" s="37"/>
    </row>
    <row r="42" spans="1:24" ht="15.65" x14ac:dyDescent="0.3">
      <c r="A42" s="23"/>
      <c r="B42" s="54"/>
      <c r="C42" s="45"/>
      <c r="D42" s="26"/>
      <c r="E42" s="22"/>
      <c r="H42" s="37"/>
      <c r="I42" s="37"/>
      <c r="J42" s="37"/>
      <c r="K42" s="37"/>
      <c r="L42" s="37"/>
      <c r="M42" s="37"/>
    </row>
    <row r="43" spans="1:24" ht="15.65" x14ac:dyDescent="0.3">
      <c r="A43" s="65"/>
      <c r="B43" s="55"/>
      <c r="C43" s="49"/>
      <c r="D43" s="26"/>
      <c r="E43" s="56"/>
      <c r="H43" s="37"/>
      <c r="I43" s="37"/>
      <c r="J43" s="37"/>
      <c r="K43" s="37"/>
      <c r="L43" s="37"/>
      <c r="M43" s="37"/>
    </row>
    <row r="44" spans="1:24" ht="15.65" x14ac:dyDescent="0.3">
      <c r="A44" s="66"/>
      <c r="B44" s="57"/>
      <c r="C44" s="58"/>
      <c r="D44" s="59"/>
      <c r="E44" s="60"/>
    </row>
    <row r="45" spans="1:24" ht="15.65" x14ac:dyDescent="0.3">
      <c r="A45" s="66"/>
      <c r="B45" s="57"/>
      <c r="C45" s="44"/>
      <c r="D45" s="61"/>
      <c r="E45" s="56"/>
    </row>
    <row r="46" spans="1:24" ht="15.65" x14ac:dyDescent="0.3">
      <c r="A46" s="23"/>
      <c r="B46" s="21"/>
      <c r="C46" s="44"/>
      <c r="D46" s="59"/>
      <c r="E46" s="50"/>
    </row>
    <row r="47" spans="1:24" ht="15.65" x14ac:dyDescent="0.3">
      <c r="A47" s="45"/>
      <c r="B47" s="21"/>
      <c r="C47" s="44"/>
      <c r="D47" s="26"/>
      <c r="E47" s="62"/>
    </row>
    <row r="48" spans="1:24" ht="15.65" x14ac:dyDescent="0.3">
      <c r="A48" s="67"/>
      <c r="B48" s="63"/>
      <c r="C48" s="44"/>
      <c r="D48" s="51"/>
      <c r="E48" s="62"/>
    </row>
    <row r="49" spans="1:6" ht="15.65" x14ac:dyDescent="0.3">
      <c r="A49" s="23"/>
      <c r="B49" s="54"/>
      <c r="C49" s="44"/>
      <c r="D49" s="51"/>
      <c r="E49" s="22"/>
    </row>
    <row r="50" spans="1:6" ht="15.65" x14ac:dyDescent="0.3">
      <c r="A50" s="37"/>
      <c r="B50" s="37"/>
      <c r="C50" s="44"/>
      <c r="D50" s="26"/>
      <c r="E50" s="22"/>
      <c r="F50" s="37"/>
    </row>
    <row r="51" spans="1:6" ht="15.65" x14ac:dyDescent="0.3">
      <c r="A51" s="24"/>
      <c r="B51" s="37"/>
      <c r="C51" s="44"/>
      <c r="D51" s="64"/>
      <c r="E51" s="22"/>
      <c r="F51" s="37"/>
    </row>
    <row r="52" spans="1:6" ht="15.65" x14ac:dyDescent="0.3">
      <c r="A52" s="24"/>
      <c r="B52" s="37"/>
      <c r="C52" s="49"/>
      <c r="D52" s="51"/>
      <c r="E52" s="56"/>
      <c r="F52" s="37"/>
    </row>
    <row r="53" spans="1:6" x14ac:dyDescent="0.3">
      <c r="A53" s="24"/>
      <c r="B53" s="37"/>
      <c r="C53" s="37"/>
      <c r="D53" s="37"/>
      <c r="E53" s="37"/>
      <c r="F53" s="37"/>
    </row>
    <row r="54" spans="1:6" x14ac:dyDescent="0.3">
      <c r="A54" s="24"/>
      <c r="B54" s="37"/>
      <c r="C54" s="37"/>
      <c r="D54" s="37"/>
      <c r="E54" s="37"/>
      <c r="F54" s="37"/>
    </row>
    <row r="55" spans="1:6" x14ac:dyDescent="0.3">
      <c r="A55" s="24"/>
      <c r="B55" s="37"/>
      <c r="C55" s="37"/>
      <c r="D55" s="37"/>
      <c r="E55" s="37"/>
      <c r="F55" s="37"/>
    </row>
  </sheetData>
  <sheetProtection formatCells="0" formatColumns="0" formatRows="0" insertColumns="0" insertRows="0" insertHyperlinks="0" deleteColumns="0" deleteRows="0" sort="0" autoFilter="0" pivotTables="0"/>
  <customSheetViews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Ходырева Елена Александровна</cp:lastModifiedBy>
  <dcterms:created xsi:type="dcterms:W3CDTF">2016-07-25T04:23:17Z</dcterms:created>
  <dcterms:modified xsi:type="dcterms:W3CDTF">2025-09-24T06:58:51Z</dcterms:modified>
</cp:coreProperties>
</file>